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-01\SERVICE_ACHAT\25-MARCHES\DG\2022_DG-23-534E Prestations de traduction\07. Pièces administratives\"/>
    </mc:Choice>
  </mc:AlternateContent>
  <bookViews>
    <workbookView xWindow="-105" yWindow="-105" windowWidth="19425" windowHeight="10425"/>
  </bookViews>
  <sheets>
    <sheet name="BPU Traduction Lot 1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8" i="5" l="1"/>
  <c r="R68" i="5" s="1"/>
  <c r="F67" i="5"/>
  <c r="H67" i="5" s="1"/>
  <c r="F66" i="5"/>
  <c r="H66" i="5" s="1"/>
  <c r="F65" i="5"/>
  <c r="H65" i="5" s="1"/>
  <c r="F64" i="5"/>
  <c r="R64" i="5" s="1"/>
  <c r="S64" i="5" s="1"/>
  <c r="T64" i="5" s="1"/>
  <c r="F63" i="5"/>
  <c r="R63" i="5" s="1"/>
  <c r="S63" i="5" s="1"/>
  <c r="T63" i="5" s="1"/>
  <c r="F62" i="5"/>
  <c r="R62" i="5" s="1"/>
  <c r="S62" i="5" s="1"/>
  <c r="T62" i="5" s="1"/>
  <c r="F61" i="5"/>
  <c r="R61" i="5" s="1"/>
  <c r="F60" i="5"/>
  <c r="R60" i="5" s="1"/>
  <c r="F59" i="5"/>
  <c r="H59" i="5" s="1"/>
  <c r="F58" i="5"/>
  <c r="H58" i="5" s="1"/>
  <c r="F57" i="5"/>
  <c r="H57" i="5" s="1"/>
  <c r="F56" i="5"/>
  <c r="H56" i="5" s="1"/>
  <c r="F55" i="5"/>
  <c r="R55" i="5" s="1"/>
  <c r="S55" i="5" s="1"/>
  <c r="T55" i="5" s="1"/>
  <c r="F54" i="5"/>
  <c r="R54" i="5" s="1"/>
  <c r="S54" i="5" s="1"/>
  <c r="T54" i="5" s="1"/>
  <c r="F53" i="5"/>
  <c r="R53" i="5" s="1"/>
  <c r="F52" i="5"/>
  <c r="R52" i="5" s="1"/>
  <c r="F51" i="5"/>
  <c r="H51" i="5" s="1"/>
  <c r="F50" i="5"/>
  <c r="H50" i="5" s="1"/>
  <c r="F49" i="5"/>
  <c r="H49" i="5" s="1"/>
  <c r="F48" i="5"/>
  <c r="R48" i="5" s="1"/>
  <c r="S48" i="5" s="1"/>
  <c r="T48" i="5" s="1"/>
  <c r="F47" i="5"/>
  <c r="R47" i="5" s="1"/>
  <c r="S47" i="5" s="1"/>
  <c r="T47" i="5" s="1"/>
  <c r="R46" i="5"/>
  <c r="S46" i="5" s="1"/>
  <c r="T46" i="5" s="1"/>
  <c r="F46" i="5"/>
  <c r="H46" i="5" s="1"/>
  <c r="F45" i="5"/>
  <c r="R45" i="5" s="1"/>
  <c r="F44" i="5"/>
  <c r="R44" i="5" s="1"/>
  <c r="F43" i="5"/>
  <c r="H43" i="5" s="1"/>
  <c r="R42" i="5"/>
  <c r="F42" i="5"/>
  <c r="H42" i="5" s="1"/>
  <c r="F41" i="5"/>
  <c r="H41" i="5" s="1"/>
  <c r="F36" i="5"/>
  <c r="R36" i="5" s="1"/>
  <c r="F32" i="5"/>
  <c r="R32" i="5" s="1"/>
  <c r="F35" i="5"/>
  <c r="R35" i="5" s="1"/>
  <c r="F31" i="5"/>
  <c r="R31" i="5" s="1"/>
  <c r="F28" i="5"/>
  <c r="R28" i="5" s="1"/>
  <c r="F20" i="5"/>
  <c r="R20" i="5" s="1"/>
  <c r="F16" i="5"/>
  <c r="R16" i="5" s="1"/>
  <c r="F27" i="5"/>
  <c r="R27" i="5" s="1"/>
  <c r="F24" i="5"/>
  <c r="R24" i="5" s="1"/>
  <c r="F23" i="5"/>
  <c r="R23" i="5" s="1"/>
  <c r="F19" i="5"/>
  <c r="R19" i="5" s="1"/>
  <c r="F15" i="5"/>
  <c r="R15" i="5" s="1"/>
  <c r="F11" i="5"/>
  <c r="R11" i="5" s="1"/>
  <c r="F83" i="5"/>
  <c r="H83" i="5" s="1"/>
  <c r="F82" i="5"/>
  <c r="H82" i="5" s="1"/>
  <c r="F81" i="5"/>
  <c r="H81" i="5" s="1"/>
  <c r="F80" i="5"/>
  <c r="H80" i="5" s="1"/>
  <c r="F79" i="5"/>
  <c r="H79" i="5" s="1"/>
  <c r="F78" i="5"/>
  <c r="H78" i="5" s="1"/>
  <c r="F77" i="5"/>
  <c r="H77" i="5" s="1"/>
  <c r="F34" i="5"/>
  <c r="H34" i="5" s="1"/>
  <c r="F33" i="5"/>
  <c r="H33" i="5" s="1"/>
  <c r="F30" i="5"/>
  <c r="H30" i="5" s="1"/>
  <c r="F29" i="5"/>
  <c r="H29" i="5" s="1"/>
  <c r="F26" i="5"/>
  <c r="H26" i="5" s="1"/>
  <c r="F25" i="5"/>
  <c r="H25" i="5" s="1"/>
  <c r="F22" i="5"/>
  <c r="H22" i="5" s="1"/>
  <c r="F21" i="5"/>
  <c r="H21" i="5" s="1"/>
  <c r="F18" i="5"/>
  <c r="H18" i="5" s="1"/>
  <c r="F17" i="5"/>
  <c r="H17" i="5" s="1"/>
  <c r="F14" i="5"/>
  <c r="H14" i="5" s="1"/>
  <c r="F13" i="5"/>
  <c r="H13" i="5" s="1"/>
  <c r="R56" i="5" l="1"/>
  <c r="S56" i="5" s="1"/>
  <c r="T56" i="5" s="1"/>
  <c r="R57" i="5"/>
  <c r="S57" i="5" s="1"/>
  <c r="H64" i="5"/>
  <c r="R41" i="5"/>
  <c r="S41" i="5" s="1"/>
  <c r="H54" i="5"/>
  <c r="R49" i="5"/>
  <c r="S49" i="5" s="1"/>
  <c r="H62" i="5"/>
  <c r="H47" i="5"/>
  <c r="R50" i="5"/>
  <c r="R65" i="5"/>
  <c r="S65" i="5" s="1"/>
  <c r="H55" i="5"/>
  <c r="R58" i="5"/>
  <c r="S58" i="5" s="1"/>
  <c r="T58" i="5" s="1"/>
  <c r="H63" i="5"/>
  <c r="R66" i="5"/>
  <c r="H48" i="5"/>
  <c r="S68" i="5"/>
  <c r="T68" i="5" s="1"/>
  <c r="S61" i="5"/>
  <c r="T61" i="5" s="1"/>
  <c r="S44" i="5"/>
  <c r="T44" i="5" s="1"/>
  <c r="S45" i="5"/>
  <c r="T45" i="5" s="1"/>
  <c r="S52" i="5"/>
  <c r="T52" i="5" s="1"/>
  <c r="S53" i="5"/>
  <c r="T53" i="5" s="1"/>
  <c r="S60" i="5"/>
  <c r="T60" i="5" s="1"/>
  <c r="T41" i="5"/>
  <c r="R43" i="5"/>
  <c r="R51" i="5"/>
  <c r="T57" i="5"/>
  <c r="R59" i="5"/>
  <c r="R67" i="5"/>
  <c r="H45" i="5"/>
  <c r="H53" i="5"/>
  <c r="H61" i="5"/>
  <c r="S42" i="5"/>
  <c r="T42" i="5" s="1"/>
  <c r="H44" i="5"/>
  <c r="S50" i="5"/>
  <c r="T50" i="5" s="1"/>
  <c r="H52" i="5"/>
  <c r="H60" i="5"/>
  <c r="S66" i="5"/>
  <c r="T66" i="5" s="1"/>
  <c r="H68" i="5"/>
  <c r="S36" i="5"/>
  <c r="T36" i="5" s="1"/>
  <c r="H36" i="5"/>
  <c r="S32" i="5"/>
  <c r="T32" i="5" s="1"/>
  <c r="H32" i="5"/>
  <c r="S35" i="5"/>
  <c r="T35" i="5" s="1"/>
  <c r="H35" i="5"/>
  <c r="S31" i="5"/>
  <c r="T31" i="5" s="1"/>
  <c r="H31" i="5"/>
  <c r="S20" i="5"/>
  <c r="T20" i="5" s="1"/>
  <c r="H20" i="5"/>
  <c r="S16" i="5"/>
  <c r="T16" i="5" s="1"/>
  <c r="H16" i="5"/>
  <c r="S28" i="5"/>
  <c r="T28" i="5" s="1"/>
  <c r="H28" i="5"/>
  <c r="S27" i="5"/>
  <c r="T27" i="5" s="1"/>
  <c r="H27" i="5"/>
  <c r="S24" i="5"/>
  <c r="T24" i="5" s="1"/>
  <c r="H24" i="5"/>
  <c r="S23" i="5"/>
  <c r="T23" i="5" s="1"/>
  <c r="H23" i="5"/>
  <c r="S19" i="5"/>
  <c r="T19" i="5" s="1"/>
  <c r="H19" i="5"/>
  <c r="R14" i="5"/>
  <c r="S14" i="5" s="1"/>
  <c r="S15" i="5"/>
  <c r="T15" i="5" s="1"/>
  <c r="H15" i="5"/>
  <c r="R25" i="5"/>
  <c r="R30" i="5"/>
  <c r="R18" i="5"/>
  <c r="S18" i="5" s="1"/>
  <c r="T18" i="5" s="1"/>
  <c r="R34" i="5"/>
  <c r="S34" i="5" s="1"/>
  <c r="T34" i="5" s="1"/>
  <c r="S11" i="5"/>
  <c r="T11" i="5" s="1"/>
  <c r="H11" i="5"/>
  <c r="R21" i="5"/>
  <c r="S21" i="5" s="1"/>
  <c r="T21" i="5" s="1"/>
  <c r="R26" i="5"/>
  <c r="S26" i="5" s="1"/>
  <c r="R22" i="5"/>
  <c r="S22" i="5" s="1"/>
  <c r="T22" i="5" s="1"/>
  <c r="R17" i="5"/>
  <c r="S17" i="5" s="1"/>
  <c r="T17" i="5" s="1"/>
  <c r="R33" i="5"/>
  <c r="R29" i="5"/>
  <c r="S29" i="5" s="1"/>
  <c r="T29" i="5" s="1"/>
  <c r="R13" i="5"/>
  <c r="S13" i="5" s="1"/>
  <c r="T13" i="5" s="1"/>
  <c r="S25" i="5"/>
  <c r="T25" i="5" s="1"/>
  <c r="S30" i="5"/>
  <c r="T30" i="5" s="1"/>
  <c r="F10" i="5"/>
  <c r="F12" i="5"/>
  <c r="F9" i="5"/>
  <c r="T49" i="5" l="1"/>
  <c r="T65" i="5"/>
  <c r="S51" i="5"/>
  <c r="T51" i="5" s="1"/>
  <c r="S43" i="5"/>
  <c r="T43" i="5" s="1"/>
  <c r="S59" i="5"/>
  <c r="T59" i="5" s="1"/>
  <c r="S67" i="5"/>
  <c r="T67" i="5" s="1"/>
  <c r="T14" i="5"/>
  <c r="H9" i="5"/>
  <c r="R9" i="5"/>
  <c r="H12" i="5"/>
  <c r="R12" i="5"/>
  <c r="S33" i="5"/>
  <c r="T33" i="5" s="1"/>
  <c r="H10" i="5"/>
  <c r="R10" i="5"/>
  <c r="T26" i="5"/>
  <c r="S12" i="5" l="1"/>
  <c r="T12" i="5" s="1"/>
  <c r="S10" i="5"/>
  <c r="T10" i="5" s="1"/>
  <c r="S9" i="5"/>
  <c r="T9" i="5" s="1"/>
</calcChain>
</file>

<file path=xl/sharedStrings.xml><?xml version="1.0" encoding="utf-8"?>
<sst xmlns="http://schemas.openxmlformats.org/spreadsheetml/2006/main" count="377" uniqueCount="67">
  <si>
    <t>Prix H.T./mot</t>
  </si>
  <si>
    <t>Tarification</t>
  </si>
  <si>
    <t>Taux de remise</t>
  </si>
  <si>
    <t>Prix H.T./mot remisé</t>
  </si>
  <si>
    <t>TVA</t>
  </si>
  <si>
    <t>Prix TTC/mot remisé</t>
  </si>
  <si>
    <t>Document allant de 
0 à 10 pages</t>
  </si>
  <si>
    <t>Document allant de 
10 à 20 pages</t>
  </si>
  <si>
    <t>Document allant de 
20 à 50 pages</t>
  </si>
  <si>
    <t>Traduction à Haute Valeur Ajoutée</t>
  </si>
  <si>
    <t>Offre de base :</t>
  </si>
  <si>
    <t>Nombre de mots maximum</t>
  </si>
  <si>
    <t>Prix HT/mot</t>
  </si>
  <si>
    <t>Prix TTC/mot</t>
  </si>
  <si>
    <t>ANNEXE 3 – BORDEREAU DE PRIX – Lot 1</t>
  </si>
  <si>
    <t>Option libre :</t>
  </si>
  <si>
    <t>Option Obligatoire :</t>
  </si>
  <si>
    <t>Option obligatoire : Traduction en 24h</t>
  </si>
  <si>
    <t>Document allant de 
50 à 100 pages</t>
  </si>
  <si>
    <t>Traduction pour le Web</t>
  </si>
  <si>
    <t>Procédure de contrôle : Procédure appliqué/relecture ou traduction inverse ou les deux</t>
  </si>
  <si>
    <t>Plateforme internet</t>
  </si>
  <si>
    <t>Prix H.T</t>
  </si>
  <si>
    <t>Prix H.T remisé</t>
  </si>
  <si>
    <t>Prix TTC</t>
  </si>
  <si>
    <t xml:space="preserve">LOT 1 : Activité de traduction des documents </t>
  </si>
  <si>
    <t>Le Candidat peut ajouter des lignes si besoin</t>
  </si>
  <si>
    <t>Taux de remise supplémentaire entre 4 000 et 8 000 mots</t>
  </si>
  <si>
    <t>Taux de remise supplémentaire entre 8 001 et 16 000 mots</t>
  </si>
  <si>
    <t>Taux de remise supplémentaire entre 16 001 et 32 000 mots</t>
  </si>
  <si>
    <t>Taux de remise supplémentaire pour plus de 32 000 mots</t>
  </si>
  <si>
    <t>français&lt;=&gt; anglais</t>
  </si>
  <si>
    <t>Délai standard de traduction  en jours (ouvrés)</t>
  </si>
  <si>
    <t>1-3</t>
  </si>
  <si>
    <t>5-6</t>
  </si>
  <si>
    <t>14-15</t>
  </si>
  <si>
    <t>2-5</t>
  </si>
  <si>
    <t>8-10</t>
  </si>
  <si>
    <t>25-28</t>
  </si>
  <si>
    <t>50-52</t>
  </si>
  <si>
    <t>Traduction + relecture</t>
  </si>
  <si>
    <t>Traduction + Traduction inverse</t>
  </si>
  <si>
    <t>français&lt;=&gt; japonais</t>
  </si>
  <si>
    <t>français&lt;=&gt; chinois (simplifié)</t>
  </si>
  <si>
    <t>français&lt;=&gt; (espagnol, italien, portugais)</t>
  </si>
  <si>
    <t>français&lt;=&gt; langues nordiques dannois, suédois, norvégien, finlandais)</t>
  </si>
  <si>
    <t>français&lt;=&gt; (russe, polonais)</t>
  </si>
  <si>
    <t>français&lt;=&gt;( allemand, néerlandais)</t>
  </si>
  <si>
    <t>voir brochure jointe et description dans notre mémoire technique</t>
  </si>
  <si>
    <t>traduction + relecture + In Country Review ou Subject Matter Expert Review (1er round compris dans le tarif)</t>
  </si>
  <si>
    <t>2-3</t>
  </si>
  <si>
    <t>6-7</t>
  </si>
  <si>
    <t>12-15</t>
  </si>
  <si>
    <t>24-27</t>
  </si>
  <si>
    <t>2-4</t>
  </si>
  <si>
    <t>15-20</t>
  </si>
  <si>
    <t>25-40</t>
  </si>
  <si>
    <t>28-34</t>
  </si>
  <si>
    <t xml:space="preserve">* Nous soumettons notre tarif de SEO dans notre annexe chiffrée de services complémentaires proposés  </t>
  </si>
  <si>
    <t>Nous mettons à disposition de nos clients l'accès à notre plateforme à titre gratuit dans la limite de 30 utilisateurs,  sans intégration particulière et pour un engagement de commandes de 50 000 €HT/an minimum.</t>
  </si>
  <si>
    <t>Double procédure de contrôle (Traduction + relecture + traduction inverse)</t>
  </si>
  <si>
    <t>Service de relecture seule</t>
  </si>
  <si>
    <t>* La langue source peut être le français ou l'anglais, nous proposons environ 300 combinaisons de langues, les tarifs ci-dessus ne représentent qu'un échantillon</t>
  </si>
  <si>
    <t>1-2</t>
  </si>
  <si>
    <t>4-6</t>
  </si>
  <si>
    <t>6-9</t>
  </si>
  <si>
    <t>CONFIDENTIEL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</si>
</sst>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3" borderId="4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wrapText="1"/>
    </xf>
    <xf numFmtId="0" fontId="1" fillId="5" borderId="6" xfId="0" applyFont="1" applyFill="1" applyBorder="1" applyAlignment="1">
      <alignment horizontal="center" wrapText="1"/>
    </xf>
    <xf numFmtId="0" fontId="0" fillId="5" borderId="24" xfId="0" applyFill="1" applyBorder="1" applyAlignment="1">
      <alignment horizontal="center"/>
    </xf>
    <xf numFmtId="0" fontId="1" fillId="5" borderId="25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wrapText="1"/>
    </xf>
    <xf numFmtId="0" fontId="1" fillId="5" borderId="26" xfId="0" applyFont="1" applyFill="1" applyBorder="1" applyAlignment="1">
      <alignment horizontal="center" wrapText="1"/>
    </xf>
    <xf numFmtId="0" fontId="0" fillId="2" borderId="24" xfId="0" applyFill="1" applyBorder="1" applyAlignment="1">
      <alignment horizontal="center"/>
    </xf>
    <xf numFmtId="0" fontId="1" fillId="2" borderId="25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wrapText="1"/>
    </xf>
    <xf numFmtId="0" fontId="1" fillId="2" borderId="26" xfId="0" applyFont="1" applyFill="1" applyBorder="1" applyAlignment="1">
      <alignment horizontal="center" wrapText="1"/>
    </xf>
    <xf numFmtId="0" fontId="0" fillId="4" borderId="29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5" borderId="30" xfId="0" applyFill="1" applyBorder="1" applyAlignment="1">
      <alignment horizontal="center"/>
    </xf>
    <xf numFmtId="0" fontId="1" fillId="5" borderId="3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9" fontId="0" fillId="0" borderId="1" xfId="0" applyNumberFormat="1" applyBorder="1"/>
    <xf numFmtId="9" fontId="0" fillId="0" borderId="2" xfId="0" applyNumberFormat="1" applyBorder="1"/>
    <xf numFmtId="2" fontId="0" fillId="0" borderId="1" xfId="0" applyNumberFormat="1" applyBorder="1"/>
    <xf numFmtId="49" fontId="0" fillId="0" borderId="1" xfId="0" applyNumberFormat="1" applyBorder="1" applyAlignment="1">
      <alignment horizontal="right"/>
    </xf>
    <xf numFmtId="0" fontId="0" fillId="0" borderId="4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6" borderId="4" xfId="0" applyFill="1" applyBorder="1" applyAlignment="1">
      <alignment horizontal="center" wrapText="1"/>
    </xf>
    <xf numFmtId="0" fontId="0" fillId="6" borderId="1" xfId="0" applyFill="1" applyBorder="1"/>
    <xf numFmtId="9" fontId="0" fillId="6" borderId="1" xfId="0" applyNumberFormat="1" applyFill="1" applyBorder="1"/>
    <xf numFmtId="2" fontId="0" fillId="6" borderId="1" xfId="0" applyNumberFormat="1" applyFill="1" applyBorder="1"/>
    <xf numFmtId="49" fontId="0" fillId="6" borderId="1" xfId="0" applyNumberFormat="1" applyFill="1" applyBorder="1" applyAlignment="1">
      <alignment horizontal="right"/>
    </xf>
    <xf numFmtId="0" fontId="0" fillId="6" borderId="30" xfId="0" applyFill="1" applyBorder="1" applyAlignment="1">
      <alignment horizontal="center" wrapText="1"/>
    </xf>
    <xf numFmtId="9" fontId="0" fillId="6" borderId="2" xfId="0" applyNumberFormat="1" applyFill="1" applyBorder="1"/>
    <xf numFmtId="0" fontId="0" fillId="0" borderId="12" xfId="0" applyBorder="1" applyAlignment="1">
      <alignment horizontal="left" vertical="center" wrapText="1"/>
    </xf>
    <xf numFmtId="0" fontId="0" fillId="0" borderId="0" xfId="0" applyBorder="1" applyAlignment="1">
      <alignment horizontal="center" wrapText="1"/>
    </xf>
    <xf numFmtId="9" fontId="0" fillId="0" borderId="0" xfId="0" applyNumberFormat="1" applyBorder="1"/>
    <xf numFmtId="2" fontId="0" fillId="0" borderId="0" xfId="0" applyNumberFormat="1" applyBorder="1"/>
    <xf numFmtId="49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11" xfId="0" applyBorder="1" applyAlignment="1">
      <alignment horizontal="center" wrapText="1"/>
    </xf>
    <xf numFmtId="2" fontId="0" fillId="7" borderId="1" xfId="0" applyNumberFormat="1" applyFill="1" applyBorder="1"/>
    <xf numFmtId="2" fontId="0" fillId="0" borderId="6" xfId="0" applyNumberFormat="1" applyBorder="1"/>
    <xf numFmtId="2" fontId="0" fillId="6" borderId="6" xfId="0" applyNumberFormat="1" applyFill="1" applyBorder="1"/>
    <xf numFmtId="0" fontId="1" fillId="8" borderId="25" xfId="0" applyFont="1" applyFill="1" applyBorder="1" applyAlignment="1">
      <alignment horizontal="center" wrapText="1"/>
    </xf>
    <xf numFmtId="0" fontId="1" fillId="8" borderId="26" xfId="0" applyFont="1" applyFill="1" applyBorder="1" applyAlignment="1">
      <alignment horizontal="center" wrapText="1"/>
    </xf>
    <xf numFmtId="0" fontId="0" fillId="8" borderId="1" xfId="0" applyFill="1" applyBorder="1"/>
    <xf numFmtId="0" fontId="0" fillId="8" borderId="6" xfId="0" applyFill="1" applyBorder="1"/>
    <xf numFmtId="49" fontId="0" fillId="7" borderId="1" xfId="0" applyNumberFormat="1" applyFill="1" applyBorder="1" applyAlignment="1">
      <alignment horizontal="right"/>
    </xf>
    <xf numFmtId="2" fontId="0" fillId="0" borderId="7" xfId="0" applyNumberFormat="1" applyBorder="1"/>
    <xf numFmtId="0" fontId="0" fillId="9" borderId="30" xfId="0" applyFill="1" applyBorder="1" applyAlignment="1">
      <alignment horizontal="center" wrapText="1"/>
    </xf>
    <xf numFmtId="2" fontId="0" fillId="9" borderId="1" xfId="0" applyNumberFormat="1" applyFill="1" applyBorder="1"/>
    <xf numFmtId="9" fontId="0" fillId="9" borderId="2" xfId="0" applyNumberFormat="1" applyFill="1" applyBorder="1"/>
    <xf numFmtId="9" fontId="0" fillId="9" borderId="1" xfId="0" applyNumberFormat="1" applyFill="1" applyBorder="1"/>
    <xf numFmtId="49" fontId="0" fillId="9" borderId="1" xfId="0" applyNumberFormat="1" applyFill="1" applyBorder="1" applyAlignment="1">
      <alignment horizontal="right"/>
    </xf>
    <xf numFmtId="0" fontId="0" fillId="9" borderId="1" xfId="0" applyFill="1" applyBorder="1"/>
    <xf numFmtId="164" fontId="0" fillId="9" borderId="1" xfId="0" applyNumberFormat="1" applyFill="1" applyBorder="1"/>
    <xf numFmtId="0" fontId="0" fillId="6" borderId="33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3" borderId="27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0" fontId="1" fillId="5" borderId="27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83"/>
  <sheetViews>
    <sheetView tabSelected="1" zoomScale="85" zoomScaleNormal="85" workbookViewId="0">
      <selection activeCell="B2" sqref="B2"/>
    </sheetView>
  </sheetViews>
  <sheetFormatPr baseColWidth="10" defaultColWidth="10.85546875" defaultRowHeight="15" x14ac:dyDescent="0.25"/>
  <cols>
    <col min="1" max="1" width="4.28515625" customWidth="1"/>
    <col min="2" max="2" width="38.85546875" customWidth="1"/>
    <col min="3" max="3" width="38" customWidth="1"/>
    <col min="4" max="20" width="10.5703125" customWidth="1"/>
  </cols>
  <sheetData>
    <row r="2" spans="2:21" ht="26.25" x14ac:dyDescent="0.25">
      <c r="B2" s="104" t="s">
        <v>66</v>
      </c>
      <c r="C2" s="2"/>
      <c r="D2" s="3" t="s">
        <v>14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2:21" x14ac:dyDescent="0.25">
      <c r="B3" s="2"/>
      <c r="C3" s="2"/>
      <c r="D3" s="35" t="s">
        <v>25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2:21" ht="15.75" thickBot="1" x14ac:dyDescent="0.3">
      <c r="B4" s="2"/>
      <c r="C4" s="2"/>
      <c r="D4" s="36" t="s">
        <v>26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2:21" ht="19.5" thickTop="1" x14ac:dyDescent="0.3">
      <c r="B5" s="93"/>
      <c r="C5" s="27"/>
      <c r="D5" s="90" t="s">
        <v>1</v>
      </c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2"/>
    </row>
    <row r="6" spans="2:21" ht="26.1" customHeight="1" x14ac:dyDescent="0.25">
      <c r="B6" s="94"/>
      <c r="C6" s="95" t="s">
        <v>20</v>
      </c>
      <c r="D6" s="95" t="s">
        <v>0</v>
      </c>
      <c r="E6" s="101" t="s">
        <v>2</v>
      </c>
      <c r="F6" s="101" t="s">
        <v>3</v>
      </c>
      <c r="G6" s="97" t="s">
        <v>4</v>
      </c>
      <c r="H6" s="99" t="s">
        <v>5</v>
      </c>
      <c r="I6" s="101" t="s">
        <v>27</v>
      </c>
      <c r="J6" s="101" t="s">
        <v>28</v>
      </c>
      <c r="K6" s="101" t="s">
        <v>29</v>
      </c>
      <c r="L6" s="99" t="s">
        <v>30</v>
      </c>
      <c r="M6" s="84" t="s">
        <v>32</v>
      </c>
      <c r="N6" s="85"/>
      <c r="O6" s="86"/>
      <c r="P6" s="6"/>
      <c r="Q6" s="87" t="s">
        <v>17</v>
      </c>
      <c r="R6" s="88"/>
      <c r="S6" s="88"/>
      <c r="T6" s="89"/>
    </row>
    <row r="7" spans="2:21" ht="59.25" customHeight="1" thickBot="1" x14ac:dyDescent="0.3">
      <c r="B7" s="94"/>
      <c r="C7" s="96"/>
      <c r="D7" s="96"/>
      <c r="E7" s="102"/>
      <c r="F7" s="102"/>
      <c r="G7" s="98"/>
      <c r="H7" s="100"/>
      <c r="I7" s="102"/>
      <c r="J7" s="102"/>
      <c r="K7" s="102"/>
      <c r="L7" s="103"/>
      <c r="M7" s="7" t="s">
        <v>6</v>
      </c>
      <c r="N7" s="8" t="s">
        <v>7</v>
      </c>
      <c r="O7" s="9" t="s">
        <v>8</v>
      </c>
      <c r="P7" s="9" t="s">
        <v>18</v>
      </c>
      <c r="Q7" s="34" t="s">
        <v>11</v>
      </c>
      <c r="R7" s="13" t="s">
        <v>12</v>
      </c>
      <c r="S7" s="13" t="s">
        <v>4</v>
      </c>
      <c r="T7" s="14" t="s">
        <v>13</v>
      </c>
    </row>
    <row r="8" spans="2:21" ht="15.75" thickTop="1" x14ac:dyDescent="0.25">
      <c r="B8" s="22" t="s">
        <v>10</v>
      </c>
      <c r="C8" s="28"/>
      <c r="D8" s="10"/>
      <c r="E8" s="10"/>
      <c r="F8" s="10"/>
      <c r="G8" s="10"/>
      <c r="H8" s="10"/>
      <c r="I8" s="11"/>
      <c r="J8" s="10"/>
      <c r="K8" s="10"/>
      <c r="L8" s="10"/>
      <c r="M8" s="12"/>
      <c r="N8" s="12"/>
      <c r="O8" s="12"/>
      <c r="P8" s="12"/>
      <c r="Q8" s="15"/>
      <c r="R8" s="15"/>
      <c r="S8" s="15"/>
      <c r="T8" s="16"/>
    </row>
    <row r="9" spans="2:21" x14ac:dyDescent="0.25">
      <c r="B9" s="79" t="s">
        <v>31</v>
      </c>
      <c r="C9" s="41" t="s">
        <v>40</v>
      </c>
      <c r="D9" s="39">
        <v>0.15</v>
      </c>
      <c r="E9" s="37">
        <v>0.13</v>
      </c>
      <c r="F9" s="39">
        <f>D9-(D9*E9)</f>
        <v>0.1305</v>
      </c>
      <c r="G9" s="37">
        <v>0.2</v>
      </c>
      <c r="H9" s="39">
        <f>F9+(F9*G9)</f>
        <v>0.15660000000000002</v>
      </c>
      <c r="I9" s="37">
        <v>0.01</v>
      </c>
      <c r="J9" s="37">
        <v>0.02</v>
      </c>
      <c r="K9" s="37">
        <v>0.04</v>
      </c>
      <c r="L9" s="37">
        <v>0.06</v>
      </c>
      <c r="M9" s="40" t="s">
        <v>33</v>
      </c>
      <c r="N9" s="40" t="s">
        <v>34</v>
      </c>
      <c r="O9" s="40" t="s">
        <v>52</v>
      </c>
      <c r="P9" s="40" t="s">
        <v>53</v>
      </c>
      <c r="Q9" s="1">
        <v>4000</v>
      </c>
      <c r="R9" s="39">
        <f>F9+(F9*20%)</f>
        <v>0.15660000000000002</v>
      </c>
      <c r="S9" s="39">
        <f>R9*20/100</f>
        <v>3.1320000000000008E-2</v>
      </c>
      <c r="T9" s="61">
        <f>R9+S9</f>
        <v>0.18792000000000003</v>
      </c>
    </row>
    <row r="10" spans="2:21" x14ac:dyDescent="0.25">
      <c r="B10" s="80"/>
      <c r="C10" s="42" t="s">
        <v>41</v>
      </c>
      <c r="D10" s="39">
        <v>0.28000000000000003</v>
      </c>
      <c r="E10" s="38">
        <v>0.13</v>
      </c>
      <c r="F10" s="39">
        <f t="shared" ref="F10:F12" si="0">D10-(D10*E10)</f>
        <v>0.24360000000000004</v>
      </c>
      <c r="G10" s="37">
        <v>0.2</v>
      </c>
      <c r="H10" s="39">
        <f t="shared" ref="H10:H12" si="1">F10+(F10*G10)</f>
        <v>0.29232000000000002</v>
      </c>
      <c r="I10" s="37">
        <v>0.01</v>
      </c>
      <c r="J10" s="37">
        <v>0.02</v>
      </c>
      <c r="K10" s="37">
        <v>0.04</v>
      </c>
      <c r="L10" s="37">
        <v>0.06</v>
      </c>
      <c r="M10" s="67" t="s">
        <v>54</v>
      </c>
      <c r="N10" s="67" t="s">
        <v>51</v>
      </c>
      <c r="O10" s="67" t="s">
        <v>55</v>
      </c>
      <c r="P10" s="67" t="s">
        <v>56</v>
      </c>
      <c r="Q10" s="1">
        <v>3000</v>
      </c>
      <c r="R10" s="39">
        <f t="shared" ref="R10:R12" si="2">F10+(F10*20%)</f>
        <v>0.29232000000000002</v>
      </c>
      <c r="S10" s="39">
        <f t="shared" ref="S10:S30" si="3">R10*20/100</f>
        <v>5.8464000000000009E-2</v>
      </c>
      <c r="T10" s="61">
        <f t="shared" ref="T10:T12" si="4">R10+S10</f>
        <v>0.35078400000000004</v>
      </c>
    </row>
    <row r="11" spans="2:21" ht="45" x14ac:dyDescent="0.25">
      <c r="B11" s="80"/>
      <c r="C11" s="42" t="s">
        <v>60</v>
      </c>
      <c r="D11" s="39">
        <v>0.3</v>
      </c>
      <c r="E11" s="38">
        <v>0.13</v>
      </c>
      <c r="F11" s="39">
        <f t="shared" ref="F11" si="5">D11-(D11*E11)</f>
        <v>0.26100000000000001</v>
      </c>
      <c r="G11" s="37">
        <v>0.2</v>
      </c>
      <c r="H11" s="39">
        <f t="shared" ref="H11" si="6">F11+(F11*G11)</f>
        <v>0.31320000000000003</v>
      </c>
      <c r="I11" s="37">
        <v>0.01</v>
      </c>
      <c r="J11" s="37">
        <v>0.02</v>
      </c>
      <c r="K11" s="37">
        <v>0.04</v>
      </c>
      <c r="L11" s="37">
        <v>0.06</v>
      </c>
      <c r="M11" s="40" t="s">
        <v>36</v>
      </c>
      <c r="N11" s="40" t="s">
        <v>37</v>
      </c>
      <c r="O11" s="40" t="s">
        <v>38</v>
      </c>
      <c r="P11" s="40" t="s">
        <v>39</v>
      </c>
      <c r="Q11" s="1">
        <v>2000</v>
      </c>
      <c r="R11" s="39">
        <f t="shared" ref="R11" si="7">F11+(F11*20%)</f>
        <v>0.31320000000000003</v>
      </c>
      <c r="S11" s="39">
        <f t="shared" ref="S11" si="8">R11*20/100</f>
        <v>6.2640000000000015E-2</v>
      </c>
      <c r="T11" s="61">
        <f t="shared" ref="T11" si="9">R11+S11</f>
        <v>0.37584000000000006</v>
      </c>
    </row>
    <row r="12" spans="2:21" ht="15.6" customHeight="1" x14ac:dyDescent="0.25">
      <c r="B12" s="81"/>
      <c r="C12" s="69" t="s">
        <v>61</v>
      </c>
      <c r="D12" s="75">
        <v>6.3E-2</v>
      </c>
      <c r="E12" s="71">
        <v>0.13</v>
      </c>
      <c r="F12" s="75">
        <f t="shared" si="0"/>
        <v>5.4809999999999998E-2</v>
      </c>
      <c r="G12" s="72">
        <v>0.2</v>
      </c>
      <c r="H12" s="75">
        <f t="shared" si="1"/>
        <v>6.5771999999999997E-2</v>
      </c>
      <c r="I12" s="72">
        <v>0.01</v>
      </c>
      <c r="J12" s="72">
        <v>0.02</v>
      </c>
      <c r="K12" s="72">
        <v>0.04</v>
      </c>
      <c r="L12" s="72">
        <v>0.06</v>
      </c>
      <c r="M12" s="73" t="s">
        <v>63</v>
      </c>
      <c r="N12" s="73" t="s">
        <v>50</v>
      </c>
      <c r="O12" s="73" t="s">
        <v>64</v>
      </c>
      <c r="P12" s="73" t="s">
        <v>65</v>
      </c>
      <c r="Q12" s="74">
        <v>2000</v>
      </c>
      <c r="R12" s="75">
        <f t="shared" si="2"/>
        <v>6.5771999999999997E-2</v>
      </c>
      <c r="S12" s="70">
        <f t="shared" si="3"/>
        <v>1.31544E-2</v>
      </c>
      <c r="T12" s="75">
        <f t="shared" si="4"/>
        <v>7.8926399999999994E-2</v>
      </c>
    </row>
    <row r="13" spans="2:21" x14ac:dyDescent="0.25">
      <c r="B13" s="76" t="s">
        <v>44</v>
      </c>
      <c r="C13" s="44" t="s">
        <v>40</v>
      </c>
      <c r="D13" s="47">
        <v>0.15</v>
      </c>
      <c r="E13" s="46">
        <v>0.13</v>
      </c>
      <c r="F13" s="47">
        <f>D13-(D13*E13)</f>
        <v>0.1305</v>
      </c>
      <c r="G13" s="46">
        <v>0.2</v>
      </c>
      <c r="H13" s="47">
        <f>F13+(F13*G13)</f>
        <v>0.15660000000000002</v>
      </c>
      <c r="I13" s="46">
        <v>0.01</v>
      </c>
      <c r="J13" s="46">
        <v>0.02</v>
      </c>
      <c r="K13" s="46">
        <v>0.04</v>
      </c>
      <c r="L13" s="46">
        <v>0.06</v>
      </c>
      <c r="M13" s="48" t="s">
        <v>33</v>
      </c>
      <c r="N13" s="48" t="s">
        <v>34</v>
      </c>
      <c r="O13" s="48" t="s">
        <v>35</v>
      </c>
      <c r="P13" s="48" t="s">
        <v>53</v>
      </c>
      <c r="Q13" s="45">
        <v>4000</v>
      </c>
      <c r="R13" s="47">
        <f>F13+(F13*20%)</f>
        <v>0.15660000000000002</v>
      </c>
      <c r="S13" s="47">
        <f>R13*20/100</f>
        <v>3.1320000000000008E-2</v>
      </c>
      <c r="T13" s="62">
        <f>R13+S13</f>
        <v>0.18792000000000003</v>
      </c>
    </row>
    <row r="14" spans="2:21" x14ac:dyDescent="0.25">
      <c r="B14" s="77"/>
      <c r="C14" s="49" t="s">
        <v>41</v>
      </c>
      <c r="D14" s="47">
        <v>0.28000000000000003</v>
      </c>
      <c r="E14" s="50">
        <v>0.13</v>
      </c>
      <c r="F14" s="47">
        <f t="shared" ref="F14" si="10">D14-(D14*E14)</f>
        <v>0.24360000000000004</v>
      </c>
      <c r="G14" s="46">
        <v>0.2</v>
      </c>
      <c r="H14" s="47">
        <f t="shared" ref="H14" si="11">F14+(F14*G14)</f>
        <v>0.29232000000000002</v>
      </c>
      <c r="I14" s="46">
        <v>0.01</v>
      </c>
      <c r="J14" s="46">
        <v>0.02</v>
      </c>
      <c r="K14" s="46">
        <v>0.04</v>
      </c>
      <c r="L14" s="46">
        <v>0.06</v>
      </c>
      <c r="M14" s="48" t="s">
        <v>54</v>
      </c>
      <c r="N14" s="48" t="s">
        <v>51</v>
      </c>
      <c r="O14" s="48" t="s">
        <v>55</v>
      </c>
      <c r="P14" s="48" t="s">
        <v>56</v>
      </c>
      <c r="Q14" s="45">
        <v>3000</v>
      </c>
      <c r="R14" s="47">
        <f t="shared" ref="R14" si="12">F14+(F14*20%)</f>
        <v>0.29232000000000002</v>
      </c>
      <c r="S14" s="47">
        <f t="shared" si="3"/>
        <v>5.8464000000000009E-2</v>
      </c>
      <c r="T14" s="62">
        <f t="shared" ref="T14" si="13">R14+S14</f>
        <v>0.35078400000000004</v>
      </c>
    </row>
    <row r="15" spans="2:21" ht="45" x14ac:dyDescent="0.25">
      <c r="B15" s="77"/>
      <c r="C15" s="49" t="s">
        <v>60</v>
      </c>
      <c r="D15" s="47">
        <v>0.3</v>
      </c>
      <c r="E15" s="50">
        <v>0.13</v>
      </c>
      <c r="F15" s="47">
        <f t="shared" ref="F15:F16" si="14">D15-(D15*E15)</f>
        <v>0.26100000000000001</v>
      </c>
      <c r="G15" s="46">
        <v>0.2</v>
      </c>
      <c r="H15" s="47">
        <f t="shared" ref="H15:H16" si="15">F15+(F15*G15)</f>
        <v>0.31320000000000003</v>
      </c>
      <c r="I15" s="46">
        <v>0.01</v>
      </c>
      <c r="J15" s="46">
        <v>0.02</v>
      </c>
      <c r="K15" s="46">
        <v>0.04</v>
      </c>
      <c r="L15" s="46">
        <v>0.06</v>
      </c>
      <c r="M15" s="48" t="s">
        <v>36</v>
      </c>
      <c r="N15" s="48" t="s">
        <v>37</v>
      </c>
      <c r="O15" s="48" t="s">
        <v>38</v>
      </c>
      <c r="P15" s="48" t="s">
        <v>39</v>
      </c>
      <c r="Q15" s="45">
        <v>2000</v>
      </c>
      <c r="R15" s="47">
        <f t="shared" ref="R15:R16" si="16">F15+(F15*20%)</f>
        <v>0.31320000000000003</v>
      </c>
      <c r="S15" s="47">
        <f t="shared" ref="S15:S16" si="17">R15*20/100</f>
        <v>6.2640000000000015E-2</v>
      </c>
      <c r="T15" s="62">
        <f t="shared" ref="T15:T16" si="18">R15+S15</f>
        <v>0.37584000000000006</v>
      </c>
    </row>
    <row r="16" spans="2:21" ht="15.95" customHeight="1" x14ac:dyDescent="0.25">
      <c r="B16" s="78"/>
      <c r="C16" s="69" t="s">
        <v>61</v>
      </c>
      <c r="D16" s="75">
        <v>6.3E-2</v>
      </c>
      <c r="E16" s="71">
        <v>0.13</v>
      </c>
      <c r="F16" s="75">
        <f t="shared" si="14"/>
        <v>5.4809999999999998E-2</v>
      </c>
      <c r="G16" s="72">
        <v>0.2</v>
      </c>
      <c r="H16" s="75">
        <f t="shared" si="15"/>
        <v>6.5771999999999997E-2</v>
      </c>
      <c r="I16" s="72">
        <v>0.01</v>
      </c>
      <c r="J16" s="72">
        <v>0.02</v>
      </c>
      <c r="K16" s="72">
        <v>0.04</v>
      </c>
      <c r="L16" s="72">
        <v>0.06</v>
      </c>
      <c r="M16" s="73" t="s">
        <v>63</v>
      </c>
      <c r="N16" s="73" t="s">
        <v>50</v>
      </c>
      <c r="O16" s="73" t="s">
        <v>64</v>
      </c>
      <c r="P16" s="73" t="s">
        <v>65</v>
      </c>
      <c r="Q16" s="74">
        <v>2000</v>
      </c>
      <c r="R16" s="75">
        <f t="shared" si="16"/>
        <v>6.5771999999999997E-2</v>
      </c>
      <c r="S16" s="70">
        <f t="shared" si="17"/>
        <v>1.31544E-2</v>
      </c>
      <c r="T16" s="75">
        <f t="shared" si="18"/>
        <v>7.8926399999999994E-2</v>
      </c>
    </row>
    <row r="17" spans="2:20" x14ac:dyDescent="0.25">
      <c r="B17" s="79" t="s">
        <v>46</v>
      </c>
      <c r="C17" s="41" t="s">
        <v>40</v>
      </c>
      <c r="D17" s="39">
        <v>0.14000000000000001</v>
      </c>
      <c r="E17" s="37">
        <v>0.13</v>
      </c>
      <c r="F17" s="39">
        <f>D17-(D17*E17)</f>
        <v>0.12180000000000002</v>
      </c>
      <c r="G17" s="37">
        <v>0.2</v>
      </c>
      <c r="H17" s="39">
        <f>F17+(F17*G17)</f>
        <v>0.14616000000000001</v>
      </c>
      <c r="I17" s="37">
        <v>0.01</v>
      </c>
      <c r="J17" s="37">
        <v>0.02</v>
      </c>
      <c r="K17" s="37">
        <v>0.04</v>
      </c>
      <c r="L17" s="37">
        <v>0.06</v>
      </c>
      <c r="M17" s="67" t="s">
        <v>54</v>
      </c>
      <c r="N17" s="67" t="s">
        <v>34</v>
      </c>
      <c r="O17" s="67" t="s">
        <v>55</v>
      </c>
      <c r="P17" s="67" t="s">
        <v>53</v>
      </c>
      <c r="Q17" s="1">
        <v>4000</v>
      </c>
      <c r="R17" s="39">
        <f>F17+(F17*20%)</f>
        <v>0.14616000000000001</v>
      </c>
      <c r="S17" s="39">
        <f>R17*20/100</f>
        <v>2.9232000000000005E-2</v>
      </c>
      <c r="T17" s="61">
        <f>R17+S17</f>
        <v>0.17539200000000002</v>
      </c>
    </row>
    <row r="18" spans="2:20" x14ac:dyDescent="0.25">
      <c r="B18" s="80"/>
      <c r="C18" s="42" t="s">
        <v>41</v>
      </c>
      <c r="D18" s="39">
        <v>0.27</v>
      </c>
      <c r="E18" s="38">
        <v>0.13</v>
      </c>
      <c r="F18" s="39">
        <f t="shared" ref="F18" si="19">D18-(D18*E18)</f>
        <v>0.2349</v>
      </c>
      <c r="G18" s="37">
        <v>0.2</v>
      </c>
      <c r="H18" s="39">
        <f t="shared" ref="H18" si="20">F18+(F18*G18)</f>
        <v>0.28188000000000002</v>
      </c>
      <c r="I18" s="37">
        <v>0.01</v>
      </c>
      <c r="J18" s="37">
        <v>0.02</v>
      </c>
      <c r="K18" s="37">
        <v>0.04</v>
      </c>
      <c r="L18" s="37">
        <v>0.06</v>
      </c>
      <c r="M18" s="40" t="s">
        <v>33</v>
      </c>
      <c r="N18" s="40" t="s">
        <v>51</v>
      </c>
      <c r="O18" s="40" t="s">
        <v>35</v>
      </c>
      <c r="P18" s="40" t="s">
        <v>56</v>
      </c>
      <c r="Q18" s="1">
        <v>3000</v>
      </c>
      <c r="R18" s="39">
        <f t="shared" ref="R18" si="21">F18+(F18*20%)</f>
        <v>0.28188000000000002</v>
      </c>
      <c r="S18" s="39">
        <f t="shared" si="3"/>
        <v>5.6376000000000009E-2</v>
      </c>
      <c r="T18" s="61">
        <f t="shared" ref="T18" si="22">R18+S18</f>
        <v>0.338256</v>
      </c>
    </row>
    <row r="19" spans="2:20" ht="45" x14ac:dyDescent="0.25">
      <c r="B19" s="80"/>
      <c r="C19" s="42" t="s">
        <v>60</v>
      </c>
      <c r="D19" s="39">
        <v>0.28999999999999998</v>
      </c>
      <c r="E19" s="38">
        <v>0.13</v>
      </c>
      <c r="F19" s="39">
        <f t="shared" ref="F19:F20" si="23">D19-(D19*E19)</f>
        <v>0.25229999999999997</v>
      </c>
      <c r="G19" s="37">
        <v>0.2</v>
      </c>
      <c r="H19" s="39">
        <f t="shared" ref="H19:H20" si="24">F19+(F19*G19)</f>
        <v>0.30275999999999997</v>
      </c>
      <c r="I19" s="37">
        <v>0.01</v>
      </c>
      <c r="J19" s="37">
        <v>0.02</v>
      </c>
      <c r="K19" s="37">
        <v>0.04</v>
      </c>
      <c r="L19" s="37">
        <v>0.06</v>
      </c>
      <c r="M19" s="40" t="s">
        <v>36</v>
      </c>
      <c r="N19" s="40" t="s">
        <v>37</v>
      </c>
      <c r="O19" s="40" t="s">
        <v>38</v>
      </c>
      <c r="P19" s="40" t="s">
        <v>39</v>
      </c>
      <c r="Q19" s="1">
        <v>2000</v>
      </c>
      <c r="R19" s="39">
        <f t="shared" ref="R19:R20" si="25">F19+(F19*20%)</f>
        <v>0.30275999999999997</v>
      </c>
      <c r="S19" s="39">
        <f t="shared" ref="S19:S20" si="26">R19*20/100</f>
        <v>6.0551999999999995E-2</v>
      </c>
      <c r="T19" s="61">
        <f t="shared" ref="T19:T20" si="27">R19+S19</f>
        <v>0.36331199999999997</v>
      </c>
    </row>
    <row r="20" spans="2:20" x14ac:dyDescent="0.25">
      <c r="B20" s="81"/>
      <c r="C20" s="69" t="s">
        <v>61</v>
      </c>
      <c r="D20" s="75">
        <v>6.3E-2</v>
      </c>
      <c r="E20" s="71">
        <v>0.13</v>
      </c>
      <c r="F20" s="75">
        <f t="shared" si="23"/>
        <v>5.4809999999999998E-2</v>
      </c>
      <c r="G20" s="72">
        <v>0.2</v>
      </c>
      <c r="H20" s="75">
        <f t="shared" si="24"/>
        <v>6.5771999999999997E-2</v>
      </c>
      <c r="I20" s="72">
        <v>0.01</v>
      </c>
      <c r="J20" s="72">
        <v>0.02</v>
      </c>
      <c r="K20" s="72">
        <v>0.04</v>
      </c>
      <c r="L20" s="72">
        <v>0.06</v>
      </c>
      <c r="M20" s="73" t="s">
        <v>63</v>
      </c>
      <c r="N20" s="73" t="s">
        <v>50</v>
      </c>
      <c r="O20" s="73" t="s">
        <v>64</v>
      </c>
      <c r="P20" s="73" t="s">
        <v>65</v>
      </c>
      <c r="Q20" s="74">
        <v>2000</v>
      </c>
      <c r="R20" s="75">
        <f t="shared" si="25"/>
        <v>6.5771999999999997E-2</v>
      </c>
      <c r="S20" s="70">
        <f t="shared" si="26"/>
        <v>1.31544E-2</v>
      </c>
      <c r="T20" s="75">
        <f t="shared" si="27"/>
        <v>7.8926399999999994E-2</v>
      </c>
    </row>
    <row r="21" spans="2:20" x14ac:dyDescent="0.25">
      <c r="B21" s="76" t="s">
        <v>47</v>
      </c>
      <c r="C21" s="44" t="s">
        <v>40</v>
      </c>
      <c r="D21" s="47">
        <v>0.16</v>
      </c>
      <c r="E21" s="46">
        <v>0.13</v>
      </c>
      <c r="F21" s="47">
        <f>D21-(D21*E21)</f>
        <v>0.13919999999999999</v>
      </c>
      <c r="G21" s="46">
        <v>0.2</v>
      </c>
      <c r="H21" s="47">
        <f>F21+(F21*G21)</f>
        <v>0.16703999999999999</v>
      </c>
      <c r="I21" s="46">
        <v>0.01</v>
      </c>
      <c r="J21" s="46">
        <v>0.02</v>
      </c>
      <c r="K21" s="46">
        <v>0.04</v>
      </c>
      <c r="L21" s="46">
        <v>0.06</v>
      </c>
      <c r="M21" s="48" t="s">
        <v>33</v>
      </c>
      <c r="N21" s="48" t="s">
        <v>34</v>
      </c>
      <c r="O21" s="48" t="s">
        <v>35</v>
      </c>
      <c r="P21" s="48" t="s">
        <v>53</v>
      </c>
      <c r="Q21" s="45">
        <v>4000</v>
      </c>
      <c r="R21" s="47">
        <f>F21+(F21*20%)</f>
        <v>0.16703999999999999</v>
      </c>
      <c r="S21" s="47">
        <f>R21*20/100</f>
        <v>3.3408E-2</v>
      </c>
      <c r="T21" s="62">
        <f>R21+S21</f>
        <v>0.20044799999999999</v>
      </c>
    </row>
    <row r="22" spans="2:20" x14ac:dyDescent="0.25">
      <c r="B22" s="77"/>
      <c r="C22" s="49" t="s">
        <v>41</v>
      </c>
      <c r="D22" s="47">
        <v>0.3</v>
      </c>
      <c r="E22" s="50">
        <v>0.13</v>
      </c>
      <c r="F22" s="47">
        <f t="shared" ref="F22" si="28">D22-(D22*E22)</f>
        <v>0.26100000000000001</v>
      </c>
      <c r="G22" s="46">
        <v>0.2</v>
      </c>
      <c r="H22" s="47">
        <f t="shared" ref="H22" si="29">F22+(F22*G22)</f>
        <v>0.31320000000000003</v>
      </c>
      <c r="I22" s="46">
        <v>0.01</v>
      </c>
      <c r="J22" s="46">
        <v>0.02</v>
      </c>
      <c r="K22" s="46">
        <v>0.04</v>
      </c>
      <c r="L22" s="46">
        <v>0.06</v>
      </c>
      <c r="M22" s="48" t="s">
        <v>54</v>
      </c>
      <c r="N22" s="48" t="s">
        <v>51</v>
      </c>
      <c r="O22" s="48" t="s">
        <v>55</v>
      </c>
      <c r="P22" s="48" t="s">
        <v>56</v>
      </c>
      <c r="Q22" s="45">
        <v>3000</v>
      </c>
      <c r="R22" s="47">
        <f t="shared" ref="R22" si="30">F22+(F22*20%)</f>
        <v>0.31320000000000003</v>
      </c>
      <c r="S22" s="47">
        <f t="shared" si="3"/>
        <v>6.2640000000000015E-2</v>
      </c>
      <c r="T22" s="62">
        <f t="shared" ref="T22" si="31">R22+S22</f>
        <v>0.37584000000000006</v>
      </c>
    </row>
    <row r="23" spans="2:20" ht="45" x14ac:dyDescent="0.25">
      <c r="B23" s="77"/>
      <c r="C23" s="49" t="s">
        <v>60</v>
      </c>
      <c r="D23" s="47">
        <v>0.32</v>
      </c>
      <c r="E23" s="50">
        <v>0.13</v>
      </c>
      <c r="F23" s="47">
        <f t="shared" ref="F23:F24" si="32">D23-(D23*E23)</f>
        <v>0.27839999999999998</v>
      </c>
      <c r="G23" s="46">
        <v>0.2</v>
      </c>
      <c r="H23" s="47">
        <f t="shared" ref="H23:H24" si="33">F23+(F23*G23)</f>
        <v>0.33407999999999999</v>
      </c>
      <c r="I23" s="46">
        <v>0.01</v>
      </c>
      <c r="J23" s="46">
        <v>0.02</v>
      </c>
      <c r="K23" s="46">
        <v>0.04</v>
      </c>
      <c r="L23" s="46">
        <v>0.06</v>
      </c>
      <c r="M23" s="48" t="s">
        <v>36</v>
      </c>
      <c r="N23" s="48" t="s">
        <v>37</v>
      </c>
      <c r="O23" s="48" t="s">
        <v>38</v>
      </c>
      <c r="P23" s="48" t="s">
        <v>39</v>
      </c>
      <c r="Q23" s="45">
        <v>2000</v>
      </c>
      <c r="R23" s="47">
        <f t="shared" ref="R23:R24" si="34">F23+(F23*20%)</f>
        <v>0.33407999999999999</v>
      </c>
      <c r="S23" s="47">
        <f t="shared" ref="S23:S24" si="35">R23*20/100</f>
        <v>6.6816E-2</v>
      </c>
      <c r="T23" s="62">
        <f t="shared" ref="T23:T24" si="36">R23+S23</f>
        <v>0.40089599999999997</v>
      </c>
    </row>
    <row r="24" spans="2:20" x14ac:dyDescent="0.25">
      <c r="B24" s="78"/>
      <c r="C24" s="69" t="s">
        <v>61</v>
      </c>
      <c r="D24" s="75">
        <v>7.1999999999999995E-2</v>
      </c>
      <c r="E24" s="71">
        <v>0.13</v>
      </c>
      <c r="F24" s="75">
        <f t="shared" si="32"/>
        <v>6.2640000000000001E-2</v>
      </c>
      <c r="G24" s="72">
        <v>0.2</v>
      </c>
      <c r="H24" s="75">
        <f t="shared" si="33"/>
        <v>7.5167999999999999E-2</v>
      </c>
      <c r="I24" s="72">
        <v>0.01</v>
      </c>
      <c r="J24" s="72">
        <v>0.02</v>
      </c>
      <c r="K24" s="72">
        <v>0.04</v>
      </c>
      <c r="L24" s="72">
        <v>0.06</v>
      </c>
      <c r="M24" s="73" t="s">
        <v>63</v>
      </c>
      <c r="N24" s="73" t="s">
        <v>50</v>
      </c>
      <c r="O24" s="73" t="s">
        <v>64</v>
      </c>
      <c r="P24" s="73" t="s">
        <v>65</v>
      </c>
      <c r="Q24" s="74">
        <v>2000</v>
      </c>
      <c r="R24" s="75">
        <f t="shared" si="34"/>
        <v>7.5167999999999999E-2</v>
      </c>
      <c r="S24" s="70">
        <f t="shared" si="35"/>
        <v>1.5033600000000001E-2</v>
      </c>
      <c r="T24" s="75">
        <f t="shared" si="36"/>
        <v>9.0201599999999993E-2</v>
      </c>
    </row>
    <row r="25" spans="2:20" x14ac:dyDescent="0.25">
      <c r="B25" s="79" t="s">
        <v>43</v>
      </c>
      <c r="C25" s="41" t="s">
        <v>40</v>
      </c>
      <c r="D25" s="39">
        <v>0.14000000000000001</v>
      </c>
      <c r="E25" s="37">
        <v>0.13</v>
      </c>
      <c r="F25" s="39">
        <f>D25-(D25*E25)</f>
        <v>0.12180000000000002</v>
      </c>
      <c r="G25" s="37">
        <v>0.2</v>
      </c>
      <c r="H25" s="39">
        <f>F25+(F25*G25)</f>
        <v>0.14616000000000001</v>
      </c>
      <c r="I25" s="37">
        <v>0.01</v>
      </c>
      <c r="J25" s="37">
        <v>0.02</v>
      </c>
      <c r="K25" s="37">
        <v>0.04</v>
      </c>
      <c r="L25" s="37">
        <v>0.06</v>
      </c>
      <c r="M25" s="40" t="s">
        <v>33</v>
      </c>
      <c r="N25" s="40" t="s">
        <v>34</v>
      </c>
      <c r="O25" s="40" t="s">
        <v>35</v>
      </c>
      <c r="P25" s="40" t="s">
        <v>53</v>
      </c>
      <c r="Q25" s="1">
        <v>4000</v>
      </c>
      <c r="R25" s="39">
        <f>F25+(F25*20%)</f>
        <v>0.14616000000000001</v>
      </c>
      <c r="S25" s="39">
        <f>R25*20/100</f>
        <v>2.9232000000000005E-2</v>
      </c>
      <c r="T25" s="61">
        <f>R25+S25</f>
        <v>0.17539200000000002</v>
      </c>
    </row>
    <row r="26" spans="2:20" x14ac:dyDescent="0.25">
      <c r="B26" s="80"/>
      <c r="C26" s="42" t="s">
        <v>41</v>
      </c>
      <c r="D26" s="39">
        <v>0.27</v>
      </c>
      <c r="E26" s="38">
        <v>0.13</v>
      </c>
      <c r="F26" s="39">
        <f t="shared" ref="F26" si="37">D26-(D26*E26)</f>
        <v>0.2349</v>
      </c>
      <c r="G26" s="37">
        <v>0.2</v>
      </c>
      <c r="H26" s="39">
        <f t="shared" ref="H26" si="38">F26+(F26*G26)</f>
        <v>0.28188000000000002</v>
      </c>
      <c r="I26" s="37">
        <v>0.01</v>
      </c>
      <c r="J26" s="37">
        <v>0.02</v>
      </c>
      <c r="K26" s="37">
        <v>0.04</v>
      </c>
      <c r="L26" s="37">
        <v>0.06</v>
      </c>
      <c r="M26" s="40" t="s">
        <v>54</v>
      </c>
      <c r="N26" s="40" t="s">
        <v>51</v>
      </c>
      <c r="O26" s="40" t="s">
        <v>55</v>
      </c>
      <c r="P26" s="40" t="s">
        <v>56</v>
      </c>
      <c r="Q26" s="1">
        <v>3000</v>
      </c>
      <c r="R26" s="39">
        <f t="shared" ref="R26" si="39">F26+(F26*20%)</f>
        <v>0.28188000000000002</v>
      </c>
      <c r="S26" s="39">
        <f t="shared" si="3"/>
        <v>5.6376000000000009E-2</v>
      </c>
      <c r="T26" s="61">
        <f t="shared" ref="T26" si="40">R26+S26</f>
        <v>0.338256</v>
      </c>
    </row>
    <row r="27" spans="2:20" ht="45" x14ac:dyDescent="0.25">
      <c r="B27" s="80"/>
      <c r="C27" s="42" t="s">
        <v>60</v>
      </c>
      <c r="D27" s="39">
        <v>0.28999999999999998</v>
      </c>
      <c r="E27" s="38">
        <v>0.13</v>
      </c>
      <c r="F27" s="39">
        <f t="shared" ref="F27:F28" si="41">D27-(D27*E27)</f>
        <v>0.25229999999999997</v>
      </c>
      <c r="G27" s="37">
        <v>0.2</v>
      </c>
      <c r="H27" s="39">
        <f t="shared" ref="H27:H28" si="42">F27+(F27*G27)</f>
        <v>0.30275999999999997</v>
      </c>
      <c r="I27" s="37">
        <v>0.01</v>
      </c>
      <c r="J27" s="37">
        <v>0.02</v>
      </c>
      <c r="K27" s="37">
        <v>0.04</v>
      </c>
      <c r="L27" s="37">
        <v>0.06</v>
      </c>
      <c r="M27" s="40" t="s">
        <v>36</v>
      </c>
      <c r="N27" s="40" t="s">
        <v>37</v>
      </c>
      <c r="O27" s="40" t="s">
        <v>38</v>
      </c>
      <c r="P27" s="40" t="s">
        <v>39</v>
      </c>
      <c r="Q27" s="1">
        <v>2000</v>
      </c>
      <c r="R27" s="39">
        <f t="shared" ref="R27:R28" si="43">F27+(F27*20%)</f>
        <v>0.30275999999999997</v>
      </c>
      <c r="S27" s="39">
        <f t="shared" ref="S27:S28" si="44">R27*20/100</f>
        <v>6.0551999999999995E-2</v>
      </c>
      <c r="T27" s="61">
        <f t="shared" ref="T27:T28" si="45">R27+S27</f>
        <v>0.36331199999999997</v>
      </c>
    </row>
    <row r="28" spans="2:20" x14ac:dyDescent="0.25">
      <c r="B28" s="81"/>
      <c r="C28" s="69" t="s">
        <v>61</v>
      </c>
      <c r="D28" s="75">
        <v>6.3E-2</v>
      </c>
      <c r="E28" s="71">
        <v>0.13</v>
      </c>
      <c r="F28" s="75">
        <f t="shared" si="41"/>
        <v>5.4809999999999998E-2</v>
      </c>
      <c r="G28" s="72">
        <v>0.2</v>
      </c>
      <c r="H28" s="75">
        <f t="shared" si="42"/>
        <v>6.5771999999999997E-2</v>
      </c>
      <c r="I28" s="72">
        <v>0.01</v>
      </c>
      <c r="J28" s="72">
        <v>0.02</v>
      </c>
      <c r="K28" s="72">
        <v>0.04</v>
      </c>
      <c r="L28" s="72">
        <v>0.06</v>
      </c>
      <c r="M28" s="73" t="s">
        <v>63</v>
      </c>
      <c r="N28" s="73" t="s">
        <v>50</v>
      </c>
      <c r="O28" s="73" t="s">
        <v>64</v>
      </c>
      <c r="P28" s="73" t="s">
        <v>65</v>
      </c>
      <c r="Q28" s="74">
        <v>2000</v>
      </c>
      <c r="R28" s="75">
        <f t="shared" si="43"/>
        <v>6.5771999999999997E-2</v>
      </c>
      <c r="S28" s="70">
        <f t="shared" si="44"/>
        <v>1.31544E-2</v>
      </c>
      <c r="T28" s="75">
        <f t="shared" si="45"/>
        <v>7.8926399999999994E-2</v>
      </c>
    </row>
    <row r="29" spans="2:20" x14ac:dyDescent="0.25">
      <c r="B29" s="76" t="s">
        <v>42</v>
      </c>
      <c r="C29" s="44" t="s">
        <v>40</v>
      </c>
      <c r="D29" s="47">
        <v>0.22</v>
      </c>
      <c r="E29" s="46">
        <v>0.13</v>
      </c>
      <c r="F29" s="47">
        <f>D29-(D29*E29)</f>
        <v>0.19140000000000001</v>
      </c>
      <c r="G29" s="46">
        <v>0.2</v>
      </c>
      <c r="H29" s="47">
        <f>F29+(F29*G29)</f>
        <v>0.22968000000000002</v>
      </c>
      <c r="I29" s="46">
        <v>0.01</v>
      </c>
      <c r="J29" s="46">
        <v>0.02</v>
      </c>
      <c r="K29" s="46">
        <v>0.04</v>
      </c>
      <c r="L29" s="46">
        <v>0.06</v>
      </c>
      <c r="M29" s="48" t="s">
        <v>33</v>
      </c>
      <c r="N29" s="48" t="s">
        <v>34</v>
      </c>
      <c r="O29" s="48" t="s">
        <v>35</v>
      </c>
      <c r="P29" s="48" t="s">
        <v>53</v>
      </c>
      <c r="Q29" s="45">
        <v>4000</v>
      </c>
      <c r="R29" s="47">
        <f>F29+(F29*20%)</f>
        <v>0.22968000000000002</v>
      </c>
      <c r="S29" s="47">
        <f>R29*20/100</f>
        <v>4.5936000000000005E-2</v>
      </c>
      <c r="T29" s="62">
        <f>R29+S29</f>
        <v>0.27561600000000003</v>
      </c>
    </row>
    <row r="30" spans="2:20" x14ac:dyDescent="0.25">
      <c r="B30" s="77"/>
      <c r="C30" s="49" t="s">
        <v>41</v>
      </c>
      <c r="D30" s="47">
        <v>0.42</v>
      </c>
      <c r="E30" s="50">
        <v>0.13</v>
      </c>
      <c r="F30" s="47">
        <f t="shared" ref="F30" si="46">D30-(D30*E30)</f>
        <v>0.3654</v>
      </c>
      <c r="G30" s="46">
        <v>0.2</v>
      </c>
      <c r="H30" s="47">
        <f t="shared" ref="H30" si="47">F30+(F30*G30)</f>
        <v>0.43847999999999998</v>
      </c>
      <c r="I30" s="46">
        <v>0.01</v>
      </c>
      <c r="J30" s="46">
        <v>0.02</v>
      </c>
      <c r="K30" s="46">
        <v>0.04</v>
      </c>
      <c r="L30" s="46">
        <v>0.06</v>
      </c>
      <c r="M30" s="48" t="s">
        <v>54</v>
      </c>
      <c r="N30" s="48" t="s">
        <v>51</v>
      </c>
      <c r="O30" s="48" t="s">
        <v>55</v>
      </c>
      <c r="P30" s="48" t="s">
        <v>56</v>
      </c>
      <c r="Q30" s="45">
        <v>3000</v>
      </c>
      <c r="R30" s="47">
        <f t="shared" ref="R30" si="48">F30+(F30*20%)</f>
        <v>0.43847999999999998</v>
      </c>
      <c r="S30" s="47">
        <f t="shared" si="3"/>
        <v>8.769600000000001E-2</v>
      </c>
      <c r="T30" s="62">
        <f t="shared" ref="T30" si="49">R30+S30</f>
        <v>0.52617599999999998</v>
      </c>
    </row>
    <row r="31" spans="2:20" ht="45" x14ac:dyDescent="0.25">
      <c r="B31" s="77"/>
      <c r="C31" s="49" t="s">
        <v>60</v>
      </c>
      <c r="D31" s="47">
        <v>0.44</v>
      </c>
      <c r="E31" s="50">
        <v>0.13</v>
      </c>
      <c r="F31" s="47">
        <f t="shared" ref="F31:F32" si="50">D31-(D31*E31)</f>
        <v>0.38280000000000003</v>
      </c>
      <c r="G31" s="46">
        <v>0.2</v>
      </c>
      <c r="H31" s="47">
        <f t="shared" ref="H31:H32" si="51">F31+(F31*G31)</f>
        <v>0.45936000000000005</v>
      </c>
      <c r="I31" s="46">
        <v>0.01</v>
      </c>
      <c r="J31" s="46">
        <v>0.02</v>
      </c>
      <c r="K31" s="46">
        <v>0.04</v>
      </c>
      <c r="L31" s="46">
        <v>0.06</v>
      </c>
      <c r="M31" s="48" t="s">
        <v>36</v>
      </c>
      <c r="N31" s="48" t="s">
        <v>37</v>
      </c>
      <c r="O31" s="48" t="s">
        <v>38</v>
      </c>
      <c r="P31" s="48" t="s">
        <v>39</v>
      </c>
      <c r="Q31" s="45">
        <v>2000</v>
      </c>
      <c r="R31" s="47">
        <f t="shared" ref="R31:R32" si="52">F31+(F31*20%)</f>
        <v>0.45936000000000005</v>
      </c>
      <c r="S31" s="47">
        <f t="shared" ref="S31:S32" si="53">R31*20/100</f>
        <v>9.1872000000000009E-2</v>
      </c>
      <c r="T31" s="62">
        <f t="shared" ref="T31:T32" si="54">R31+S31</f>
        <v>0.55123200000000006</v>
      </c>
    </row>
    <row r="32" spans="2:20" x14ac:dyDescent="0.25">
      <c r="B32" s="78"/>
      <c r="C32" s="69" t="s">
        <v>61</v>
      </c>
      <c r="D32" s="75">
        <v>9.9000000000000005E-2</v>
      </c>
      <c r="E32" s="71">
        <v>0.13</v>
      </c>
      <c r="F32" s="75">
        <f t="shared" si="50"/>
        <v>8.6129999999999998E-2</v>
      </c>
      <c r="G32" s="72">
        <v>0.2</v>
      </c>
      <c r="H32" s="75">
        <f t="shared" si="51"/>
        <v>0.103356</v>
      </c>
      <c r="I32" s="72">
        <v>0.01</v>
      </c>
      <c r="J32" s="72">
        <v>0.02</v>
      </c>
      <c r="K32" s="72">
        <v>0.04</v>
      </c>
      <c r="L32" s="72">
        <v>0.06</v>
      </c>
      <c r="M32" s="73" t="s">
        <v>63</v>
      </c>
      <c r="N32" s="73" t="s">
        <v>50</v>
      </c>
      <c r="O32" s="73" t="s">
        <v>64</v>
      </c>
      <c r="P32" s="73" t="s">
        <v>65</v>
      </c>
      <c r="Q32" s="74">
        <v>2000</v>
      </c>
      <c r="R32" s="75">
        <f t="shared" si="52"/>
        <v>0.103356</v>
      </c>
      <c r="S32" s="70">
        <f t="shared" si="53"/>
        <v>2.0671200000000001E-2</v>
      </c>
      <c r="T32" s="75">
        <f t="shared" si="54"/>
        <v>0.1240272</v>
      </c>
    </row>
    <row r="33" spans="2:20" x14ac:dyDescent="0.25">
      <c r="B33" s="79" t="s">
        <v>45</v>
      </c>
      <c r="C33" s="41" t="s">
        <v>40</v>
      </c>
      <c r="D33" s="60">
        <v>0.22</v>
      </c>
      <c r="E33" s="37">
        <v>0.13</v>
      </c>
      <c r="F33" s="39">
        <f>D33-(D33*E33)</f>
        <v>0.19140000000000001</v>
      </c>
      <c r="G33" s="37">
        <v>0.2</v>
      </c>
      <c r="H33" s="39">
        <f>F33+(F33*G33)</f>
        <v>0.22968000000000002</v>
      </c>
      <c r="I33" s="37">
        <v>0.01</v>
      </c>
      <c r="J33" s="37">
        <v>0.02</v>
      </c>
      <c r="K33" s="37">
        <v>0.04</v>
      </c>
      <c r="L33" s="37">
        <v>0.06</v>
      </c>
      <c r="M33" s="40" t="s">
        <v>33</v>
      </c>
      <c r="N33" s="40" t="s">
        <v>34</v>
      </c>
      <c r="O33" s="40" t="s">
        <v>35</v>
      </c>
      <c r="P33" s="40" t="s">
        <v>53</v>
      </c>
      <c r="Q33" s="1">
        <v>4000</v>
      </c>
      <c r="R33" s="39">
        <f>F33+(F33*20%)</f>
        <v>0.22968000000000002</v>
      </c>
      <c r="S33" s="39">
        <f>R33*20/100</f>
        <v>4.5936000000000005E-2</v>
      </c>
      <c r="T33" s="61">
        <f>R33+S33</f>
        <v>0.27561600000000003</v>
      </c>
    </row>
    <row r="34" spans="2:20" x14ac:dyDescent="0.25">
      <c r="B34" s="82"/>
      <c r="C34" s="42" t="s">
        <v>41</v>
      </c>
      <c r="D34" s="39">
        <v>0.42</v>
      </c>
      <c r="E34" s="38">
        <v>0.13</v>
      </c>
      <c r="F34" s="39">
        <f t="shared" ref="F34" si="55">D34-(D34*E34)</f>
        <v>0.3654</v>
      </c>
      <c r="G34" s="37">
        <v>0.2</v>
      </c>
      <c r="H34" s="39">
        <f t="shared" ref="H34" si="56">F34+(F34*G34)</f>
        <v>0.43847999999999998</v>
      </c>
      <c r="I34" s="37">
        <v>0.01</v>
      </c>
      <c r="J34" s="37">
        <v>0.02</v>
      </c>
      <c r="K34" s="37">
        <v>0.04</v>
      </c>
      <c r="L34" s="37">
        <v>0.06</v>
      </c>
      <c r="M34" s="40" t="s">
        <v>54</v>
      </c>
      <c r="N34" s="40" t="s">
        <v>51</v>
      </c>
      <c r="O34" s="40" t="s">
        <v>55</v>
      </c>
      <c r="P34" s="40" t="s">
        <v>56</v>
      </c>
      <c r="Q34" s="1">
        <v>3000</v>
      </c>
      <c r="R34" s="39">
        <f t="shared" ref="R34" si="57">F34+(F34*20%)</f>
        <v>0.43847999999999998</v>
      </c>
      <c r="S34" s="39">
        <f t="shared" ref="S34" si="58">R34*20/100</f>
        <v>8.769600000000001E-2</v>
      </c>
      <c r="T34" s="61">
        <f t="shared" ref="T34" si="59">R34+S34</f>
        <v>0.52617599999999998</v>
      </c>
    </row>
    <row r="35" spans="2:20" ht="45" x14ac:dyDescent="0.25">
      <c r="B35" s="82"/>
      <c r="C35" s="42" t="s">
        <v>60</v>
      </c>
      <c r="D35" s="39">
        <v>0.44</v>
      </c>
      <c r="E35" s="38">
        <v>0.13</v>
      </c>
      <c r="F35" s="39">
        <f t="shared" ref="F35:F36" si="60">D35-(D35*E35)</f>
        <v>0.38280000000000003</v>
      </c>
      <c r="G35" s="37">
        <v>0.2</v>
      </c>
      <c r="H35" s="39">
        <f t="shared" ref="H35:H36" si="61">F35+(F35*G35)</f>
        <v>0.45936000000000005</v>
      </c>
      <c r="I35" s="37">
        <v>0.01</v>
      </c>
      <c r="J35" s="37">
        <v>0.02</v>
      </c>
      <c r="K35" s="37">
        <v>0.04</v>
      </c>
      <c r="L35" s="37">
        <v>0.06</v>
      </c>
      <c r="M35" s="40" t="s">
        <v>36</v>
      </c>
      <c r="N35" s="40" t="s">
        <v>37</v>
      </c>
      <c r="O35" s="40" t="s">
        <v>38</v>
      </c>
      <c r="P35" s="40" t="s">
        <v>39</v>
      </c>
      <c r="Q35" s="1">
        <v>2000</v>
      </c>
      <c r="R35" s="39">
        <f t="shared" ref="R35:R36" si="62">F35+(F35*20%)</f>
        <v>0.45936000000000005</v>
      </c>
      <c r="S35" s="39">
        <f t="shared" ref="S35:S36" si="63">R35*20/100</f>
        <v>9.1872000000000009E-2</v>
      </c>
      <c r="T35" s="61">
        <f t="shared" ref="T35:T36" si="64">R35+S35</f>
        <v>0.55123200000000006</v>
      </c>
    </row>
    <row r="36" spans="2:20" x14ac:dyDescent="0.25">
      <c r="B36" s="83"/>
      <c r="C36" s="69" t="s">
        <v>61</v>
      </c>
      <c r="D36" s="75">
        <v>9.9000000000000005E-2</v>
      </c>
      <c r="E36" s="71">
        <v>0.13</v>
      </c>
      <c r="F36" s="75">
        <f t="shared" si="60"/>
        <v>8.6129999999999998E-2</v>
      </c>
      <c r="G36" s="72">
        <v>0.2</v>
      </c>
      <c r="H36" s="75">
        <f t="shared" si="61"/>
        <v>0.103356</v>
      </c>
      <c r="I36" s="72">
        <v>0.01</v>
      </c>
      <c r="J36" s="72">
        <v>0.02</v>
      </c>
      <c r="K36" s="72">
        <v>0.04</v>
      </c>
      <c r="L36" s="72">
        <v>0.06</v>
      </c>
      <c r="M36" s="73" t="s">
        <v>63</v>
      </c>
      <c r="N36" s="73" t="s">
        <v>50</v>
      </c>
      <c r="O36" s="73" t="s">
        <v>64</v>
      </c>
      <c r="P36" s="73" t="s">
        <v>65</v>
      </c>
      <c r="Q36" s="74">
        <v>2000</v>
      </c>
      <c r="R36" s="75">
        <f t="shared" si="62"/>
        <v>0.103356</v>
      </c>
      <c r="S36" s="70">
        <f t="shared" si="63"/>
        <v>2.0671200000000001E-2</v>
      </c>
      <c r="T36" s="75">
        <f t="shared" si="64"/>
        <v>0.1240272</v>
      </c>
    </row>
    <row r="37" spans="2:20" x14ac:dyDescent="0.25">
      <c r="B37" s="56" t="s">
        <v>62</v>
      </c>
      <c r="C37" s="52"/>
      <c r="D37" s="5"/>
      <c r="E37" s="53"/>
      <c r="F37" s="54"/>
      <c r="G37" s="53"/>
      <c r="H37" s="54"/>
      <c r="I37" s="53"/>
      <c r="J37" s="53"/>
      <c r="K37" s="53"/>
      <c r="L37" s="53"/>
      <c r="M37" s="55"/>
      <c r="N37" s="55"/>
      <c r="O37" s="55"/>
      <c r="P37" s="55"/>
      <c r="Q37" s="5"/>
      <c r="R37" s="5"/>
      <c r="S37" s="5"/>
      <c r="T37" s="5"/>
    </row>
    <row r="38" spans="2:20" ht="15.75" thickBot="1" x14ac:dyDescent="0.3">
      <c r="B38" s="4"/>
      <c r="C38" s="4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2:20" ht="16.5" thickTop="1" thickBot="1" x14ac:dyDescent="0.3">
      <c r="B39" s="22" t="s">
        <v>16</v>
      </c>
      <c r="C39" s="23"/>
      <c r="D39" s="23"/>
      <c r="E39" s="23"/>
      <c r="F39" s="23"/>
      <c r="G39" s="23"/>
      <c r="H39" s="23"/>
      <c r="I39" s="24"/>
      <c r="J39" s="23"/>
      <c r="K39" s="23"/>
      <c r="L39" s="23"/>
      <c r="M39" s="25"/>
      <c r="N39" s="25"/>
      <c r="O39" s="25"/>
      <c r="P39" s="25"/>
      <c r="Q39" s="25"/>
      <c r="R39" s="25"/>
      <c r="S39" s="25"/>
      <c r="T39" s="26"/>
    </row>
    <row r="40" spans="2:20" ht="15.75" thickTop="1" x14ac:dyDescent="0.25">
      <c r="B40" s="17" t="s">
        <v>19</v>
      </c>
      <c r="C40" s="18"/>
      <c r="D40" s="18"/>
      <c r="E40" s="18"/>
      <c r="F40" s="18"/>
      <c r="G40" s="18"/>
      <c r="H40" s="18"/>
      <c r="I40" s="19"/>
      <c r="J40" s="18"/>
      <c r="K40" s="18"/>
      <c r="L40" s="18"/>
      <c r="M40" s="20"/>
      <c r="N40" s="20"/>
      <c r="O40" s="20"/>
      <c r="P40" s="20"/>
      <c r="Q40" s="20"/>
      <c r="R40" s="20"/>
      <c r="S40" s="20"/>
      <c r="T40" s="21"/>
    </row>
    <row r="41" spans="2:20" x14ac:dyDescent="0.25">
      <c r="B41" s="79" t="s">
        <v>31</v>
      </c>
      <c r="C41" s="41" t="s">
        <v>40</v>
      </c>
      <c r="D41" s="39">
        <v>0.15</v>
      </c>
      <c r="E41" s="37">
        <v>0.13</v>
      </c>
      <c r="F41" s="39">
        <f>D41-(D41*E41)</f>
        <v>0.1305</v>
      </c>
      <c r="G41" s="37">
        <v>0.2</v>
      </c>
      <c r="H41" s="39">
        <f>F41+(F41*G41)</f>
        <v>0.15660000000000002</v>
      </c>
      <c r="I41" s="37">
        <v>0.01</v>
      </c>
      <c r="J41" s="37">
        <v>0.02</v>
      </c>
      <c r="K41" s="37">
        <v>0.04</v>
      </c>
      <c r="L41" s="37">
        <v>0.06</v>
      </c>
      <c r="M41" s="40" t="s">
        <v>33</v>
      </c>
      <c r="N41" s="40" t="s">
        <v>34</v>
      </c>
      <c r="O41" s="40" t="s">
        <v>52</v>
      </c>
      <c r="P41" s="40" t="s">
        <v>53</v>
      </c>
      <c r="Q41" s="1">
        <v>4000</v>
      </c>
      <c r="R41" s="39">
        <f>F41+(F41*20%)</f>
        <v>0.15660000000000002</v>
      </c>
      <c r="S41" s="39">
        <f>R41*20/100</f>
        <v>3.1320000000000008E-2</v>
      </c>
      <c r="T41" s="61">
        <f>R41+S41</f>
        <v>0.18792000000000003</v>
      </c>
    </row>
    <row r="42" spans="2:20" x14ac:dyDescent="0.25">
      <c r="B42" s="80"/>
      <c r="C42" s="42" t="s">
        <v>41</v>
      </c>
      <c r="D42" s="39">
        <v>0.28000000000000003</v>
      </c>
      <c r="E42" s="38">
        <v>0.13</v>
      </c>
      <c r="F42" s="39">
        <f t="shared" ref="F42:F44" si="65">D42-(D42*E42)</f>
        <v>0.24360000000000004</v>
      </c>
      <c r="G42" s="37">
        <v>0.2</v>
      </c>
      <c r="H42" s="39">
        <f t="shared" ref="H42:H44" si="66">F42+(F42*G42)</f>
        <v>0.29232000000000002</v>
      </c>
      <c r="I42" s="37">
        <v>0.01</v>
      </c>
      <c r="J42" s="37">
        <v>0.02</v>
      </c>
      <c r="K42" s="37">
        <v>0.04</v>
      </c>
      <c r="L42" s="37">
        <v>0.06</v>
      </c>
      <c r="M42" s="67" t="s">
        <v>54</v>
      </c>
      <c r="N42" s="67" t="s">
        <v>51</v>
      </c>
      <c r="O42" s="67" t="s">
        <v>55</v>
      </c>
      <c r="P42" s="67" t="s">
        <v>56</v>
      </c>
      <c r="Q42" s="1">
        <v>3000</v>
      </c>
      <c r="R42" s="39">
        <f t="shared" ref="R42:R44" si="67">F42+(F42*20%)</f>
        <v>0.29232000000000002</v>
      </c>
      <c r="S42" s="39">
        <f t="shared" ref="S42:S44" si="68">R42*20/100</f>
        <v>5.8464000000000009E-2</v>
      </c>
      <c r="T42" s="61">
        <f t="shared" ref="T42:T44" si="69">R42+S42</f>
        <v>0.35078400000000004</v>
      </c>
    </row>
    <row r="43" spans="2:20" ht="45" x14ac:dyDescent="0.25">
      <c r="B43" s="80"/>
      <c r="C43" s="42" t="s">
        <v>60</v>
      </c>
      <c r="D43" s="39">
        <v>0.3</v>
      </c>
      <c r="E43" s="38">
        <v>0.13</v>
      </c>
      <c r="F43" s="39">
        <f t="shared" si="65"/>
        <v>0.26100000000000001</v>
      </c>
      <c r="G43" s="37">
        <v>0.2</v>
      </c>
      <c r="H43" s="39">
        <f t="shared" si="66"/>
        <v>0.31320000000000003</v>
      </c>
      <c r="I43" s="37">
        <v>0.01</v>
      </c>
      <c r="J43" s="37">
        <v>0.02</v>
      </c>
      <c r="K43" s="37">
        <v>0.04</v>
      </c>
      <c r="L43" s="37">
        <v>0.06</v>
      </c>
      <c r="M43" s="40" t="s">
        <v>36</v>
      </c>
      <c r="N43" s="40" t="s">
        <v>37</v>
      </c>
      <c r="O43" s="40" t="s">
        <v>38</v>
      </c>
      <c r="P43" s="40" t="s">
        <v>39</v>
      </c>
      <c r="Q43" s="1">
        <v>2000</v>
      </c>
      <c r="R43" s="39">
        <f t="shared" si="67"/>
        <v>0.31320000000000003</v>
      </c>
      <c r="S43" s="39">
        <f t="shared" si="68"/>
        <v>6.2640000000000015E-2</v>
      </c>
      <c r="T43" s="61">
        <f t="shared" si="69"/>
        <v>0.37584000000000006</v>
      </c>
    </row>
    <row r="44" spans="2:20" x14ac:dyDescent="0.25">
      <c r="B44" s="81"/>
      <c r="C44" s="69" t="s">
        <v>61</v>
      </c>
      <c r="D44" s="75">
        <v>6.3E-2</v>
      </c>
      <c r="E44" s="71">
        <v>0.13</v>
      </c>
      <c r="F44" s="75">
        <f t="shared" si="65"/>
        <v>5.4809999999999998E-2</v>
      </c>
      <c r="G44" s="72">
        <v>0.2</v>
      </c>
      <c r="H44" s="75">
        <f t="shared" si="66"/>
        <v>6.5771999999999997E-2</v>
      </c>
      <c r="I44" s="72">
        <v>0.01</v>
      </c>
      <c r="J44" s="72">
        <v>0.02</v>
      </c>
      <c r="K44" s="72">
        <v>0.04</v>
      </c>
      <c r="L44" s="72">
        <v>0.06</v>
      </c>
      <c r="M44" s="73" t="s">
        <v>63</v>
      </c>
      <c r="N44" s="73" t="s">
        <v>50</v>
      </c>
      <c r="O44" s="73" t="s">
        <v>64</v>
      </c>
      <c r="P44" s="73" t="s">
        <v>65</v>
      </c>
      <c r="Q44" s="74">
        <v>2000</v>
      </c>
      <c r="R44" s="75">
        <f t="shared" si="67"/>
        <v>6.5771999999999997E-2</v>
      </c>
      <c r="S44" s="70">
        <f t="shared" si="68"/>
        <v>1.31544E-2</v>
      </c>
      <c r="T44" s="75">
        <f t="shared" si="69"/>
        <v>7.8926399999999994E-2</v>
      </c>
    </row>
    <row r="45" spans="2:20" x14ac:dyDescent="0.25">
      <c r="B45" s="76" t="s">
        <v>44</v>
      </c>
      <c r="C45" s="44" t="s">
        <v>40</v>
      </c>
      <c r="D45" s="47">
        <v>0.15</v>
      </c>
      <c r="E45" s="46">
        <v>0.13</v>
      </c>
      <c r="F45" s="47">
        <f>D45-(D45*E45)</f>
        <v>0.1305</v>
      </c>
      <c r="G45" s="46">
        <v>0.2</v>
      </c>
      <c r="H45" s="47">
        <f>F45+(F45*G45)</f>
        <v>0.15660000000000002</v>
      </c>
      <c r="I45" s="46">
        <v>0.01</v>
      </c>
      <c r="J45" s="46">
        <v>0.02</v>
      </c>
      <c r="K45" s="46">
        <v>0.04</v>
      </c>
      <c r="L45" s="46">
        <v>0.06</v>
      </c>
      <c r="M45" s="48" t="s">
        <v>33</v>
      </c>
      <c r="N45" s="48" t="s">
        <v>34</v>
      </c>
      <c r="O45" s="48" t="s">
        <v>35</v>
      </c>
      <c r="P45" s="48" t="s">
        <v>53</v>
      </c>
      <c r="Q45" s="45">
        <v>4000</v>
      </c>
      <c r="R45" s="47">
        <f>F45+(F45*20%)</f>
        <v>0.15660000000000002</v>
      </c>
      <c r="S45" s="47">
        <f>R45*20/100</f>
        <v>3.1320000000000008E-2</v>
      </c>
      <c r="T45" s="62">
        <f>R45+S45</f>
        <v>0.18792000000000003</v>
      </c>
    </row>
    <row r="46" spans="2:20" x14ac:dyDescent="0.25">
      <c r="B46" s="77"/>
      <c r="C46" s="49" t="s">
        <v>41</v>
      </c>
      <c r="D46" s="47">
        <v>0.28000000000000003</v>
      </c>
      <c r="E46" s="50">
        <v>0.13</v>
      </c>
      <c r="F46" s="47">
        <f t="shared" ref="F46:F48" si="70">D46-(D46*E46)</f>
        <v>0.24360000000000004</v>
      </c>
      <c r="G46" s="46">
        <v>0.2</v>
      </c>
      <c r="H46" s="47">
        <f t="shared" ref="H46:H48" si="71">F46+(F46*G46)</f>
        <v>0.29232000000000002</v>
      </c>
      <c r="I46" s="46">
        <v>0.01</v>
      </c>
      <c r="J46" s="46">
        <v>0.02</v>
      </c>
      <c r="K46" s="46">
        <v>0.04</v>
      </c>
      <c r="L46" s="46">
        <v>0.06</v>
      </c>
      <c r="M46" s="48" t="s">
        <v>54</v>
      </c>
      <c r="N46" s="48" t="s">
        <v>51</v>
      </c>
      <c r="O46" s="48" t="s">
        <v>55</v>
      </c>
      <c r="P46" s="48" t="s">
        <v>56</v>
      </c>
      <c r="Q46" s="45">
        <v>3000</v>
      </c>
      <c r="R46" s="47">
        <f t="shared" ref="R46:R48" si="72">F46+(F46*20%)</f>
        <v>0.29232000000000002</v>
      </c>
      <c r="S46" s="47">
        <f t="shared" ref="S46:S48" si="73">R46*20/100</f>
        <v>5.8464000000000009E-2</v>
      </c>
      <c r="T46" s="62">
        <f t="shared" ref="T46:T48" si="74">R46+S46</f>
        <v>0.35078400000000004</v>
      </c>
    </row>
    <row r="47" spans="2:20" ht="45" x14ac:dyDescent="0.25">
      <c r="B47" s="77"/>
      <c r="C47" s="49" t="s">
        <v>60</v>
      </c>
      <c r="D47" s="47">
        <v>0.3</v>
      </c>
      <c r="E47" s="50">
        <v>0.13</v>
      </c>
      <c r="F47" s="47">
        <f t="shared" si="70"/>
        <v>0.26100000000000001</v>
      </c>
      <c r="G47" s="46">
        <v>0.2</v>
      </c>
      <c r="H47" s="47">
        <f t="shared" si="71"/>
        <v>0.31320000000000003</v>
      </c>
      <c r="I47" s="46">
        <v>0.01</v>
      </c>
      <c r="J47" s="46">
        <v>0.02</v>
      </c>
      <c r="K47" s="46">
        <v>0.04</v>
      </c>
      <c r="L47" s="46">
        <v>0.06</v>
      </c>
      <c r="M47" s="48" t="s">
        <v>36</v>
      </c>
      <c r="N47" s="48" t="s">
        <v>37</v>
      </c>
      <c r="O47" s="48" t="s">
        <v>38</v>
      </c>
      <c r="P47" s="48" t="s">
        <v>39</v>
      </c>
      <c r="Q47" s="45">
        <v>2000</v>
      </c>
      <c r="R47" s="47">
        <f t="shared" si="72"/>
        <v>0.31320000000000003</v>
      </c>
      <c r="S47" s="47">
        <f t="shared" si="73"/>
        <v>6.2640000000000015E-2</v>
      </c>
      <c r="T47" s="62">
        <f t="shared" si="74"/>
        <v>0.37584000000000006</v>
      </c>
    </row>
    <row r="48" spans="2:20" x14ac:dyDescent="0.25">
      <c r="B48" s="78"/>
      <c r="C48" s="69" t="s">
        <v>61</v>
      </c>
      <c r="D48" s="75">
        <v>6.3E-2</v>
      </c>
      <c r="E48" s="71">
        <v>0.13</v>
      </c>
      <c r="F48" s="75">
        <f t="shared" si="70"/>
        <v>5.4809999999999998E-2</v>
      </c>
      <c r="G48" s="72">
        <v>0.2</v>
      </c>
      <c r="H48" s="75">
        <f t="shared" si="71"/>
        <v>6.5771999999999997E-2</v>
      </c>
      <c r="I48" s="72">
        <v>0.01</v>
      </c>
      <c r="J48" s="72">
        <v>0.02</v>
      </c>
      <c r="K48" s="72">
        <v>0.04</v>
      </c>
      <c r="L48" s="72">
        <v>0.06</v>
      </c>
      <c r="M48" s="73" t="s">
        <v>63</v>
      </c>
      <c r="N48" s="73" t="s">
        <v>50</v>
      </c>
      <c r="O48" s="73" t="s">
        <v>64</v>
      </c>
      <c r="P48" s="73" t="s">
        <v>65</v>
      </c>
      <c r="Q48" s="74">
        <v>2000</v>
      </c>
      <c r="R48" s="75">
        <f t="shared" si="72"/>
        <v>6.5771999999999997E-2</v>
      </c>
      <c r="S48" s="70">
        <f t="shared" si="73"/>
        <v>1.31544E-2</v>
      </c>
      <c r="T48" s="75">
        <f t="shared" si="74"/>
        <v>7.8926399999999994E-2</v>
      </c>
    </row>
    <row r="49" spans="2:20" x14ac:dyDescent="0.25">
      <c r="B49" s="79" t="s">
        <v>46</v>
      </c>
      <c r="C49" s="41" t="s">
        <v>40</v>
      </c>
      <c r="D49" s="39">
        <v>0.14000000000000001</v>
      </c>
      <c r="E49" s="37">
        <v>0.13</v>
      </c>
      <c r="F49" s="39">
        <f>D49-(D49*E49)</f>
        <v>0.12180000000000002</v>
      </c>
      <c r="G49" s="37">
        <v>0.2</v>
      </c>
      <c r="H49" s="39">
        <f>F49+(F49*G49)</f>
        <v>0.14616000000000001</v>
      </c>
      <c r="I49" s="37">
        <v>0.01</v>
      </c>
      <c r="J49" s="37">
        <v>0.02</v>
      </c>
      <c r="K49" s="37">
        <v>0.04</v>
      </c>
      <c r="L49" s="37">
        <v>0.06</v>
      </c>
      <c r="M49" s="67" t="s">
        <v>54</v>
      </c>
      <c r="N49" s="67" t="s">
        <v>34</v>
      </c>
      <c r="O49" s="67" t="s">
        <v>55</v>
      </c>
      <c r="P49" s="67" t="s">
        <v>53</v>
      </c>
      <c r="Q49" s="1">
        <v>4000</v>
      </c>
      <c r="R49" s="39">
        <f>F49+(F49*20%)</f>
        <v>0.14616000000000001</v>
      </c>
      <c r="S49" s="39">
        <f>R49*20/100</f>
        <v>2.9232000000000005E-2</v>
      </c>
      <c r="T49" s="61">
        <f>R49+S49</f>
        <v>0.17539200000000002</v>
      </c>
    </row>
    <row r="50" spans="2:20" x14ac:dyDescent="0.25">
      <c r="B50" s="80"/>
      <c r="C50" s="42" t="s">
        <v>41</v>
      </c>
      <c r="D50" s="39">
        <v>0.27</v>
      </c>
      <c r="E50" s="38">
        <v>0.13</v>
      </c>
      <c r="F50" s="39">
        <f t="shared" ref="F50:F52" si="75">D50-(D50*E50)</f>
        <v>0.2349</v>
      </c>
      <c r="G50" s="37">
        <v>0.2</v>
      </c>
      <c r="H50" s="39">
        <f t="shared" ref="H50:H52" si="76">F50+(F50*G50)</f>
        <v>0.28188000000000002</v>
      </c>
      <c r="I50" s="37">
        <v>0.01</v>
      </c>
      <c r="J50" s="37">
        <v>0.02</v>
      </c>
      <c r="K50" s="37">
        <v>0.04</v>
      </c>
      <c r="L50" s="37">
        <v>0.06</v>
      </c>
      <c r="M50" s="40" t="s">
        <v>33</v>
      </c>
      <c r="N50" s="40" t="s">
        <v>51</v>
      </c>
      <c r="O50" s="40" t="s">
        <v>35</v>
      </c>
      <c r="P50" s="40" t="s">
        <v>56</v>
      </c>
      <c r="Q50" s="1">
        <v>3000</v>
      </c>
      <c r="R50" s="39">
        <f t="shared" ref="R50:R52" si="77">F50+(F50*20%)</f>
        <v>0.28188000000000002</v>
      </c>
      <c r="S50" s="39">
        <f t="shared" ref="S50:S52" si="78">R50*20/100</f>
        <v>5.6376000000000009E-2</v>
      </c>
      <c r="T50" s="61">
        <f t="shared" ref="T50:T52" si="79">R50+S50</f>
        <v>0.338256</v>
      </c>
    </row>
    <row r="51" spans="2:20" ht="45" x14ac:dyDescent="0.25">
      <c r="B51" s="80"/>
      <c r="C51" s="42" t="s">
        <v>60</v>
      </c>
      <c r="D51" s="39">
        <v>0.28999999999999998</v>
      </c>
      <c r="E51" s="38">
        <v>0.13</v>
      </c>
      <c r="F51" s="39">
        <f t="shared" si="75"/>
        <v>0.25229999999999997</v>
      </c>
      <c r="G51" s="37">
        <v>0.2</v>
      </c>
      <c r="H51" s="39">
        <f t="shared" si="76"/>
        <v>0.30275999999999997</v>
      </c>
      <c r="I51" s="37">
        <v>0.01</v>
      </c>
      <c r="J51" s="37">
        <v>0.02</v>
      </c>
      <c r="K51" s="37">
        <v>0.04</v>
      </c>
      <c r="L51" s="37">
        <v>0.06</v>
      </c>
      <c r="M51" s="40" t="s">
        <v>36</v>
      </c>
      <c r="N51" s="40" t="s">
        <v>37</v>
      </c>
      <c r="O51" s="40" t="s">
        <v>38</v>
      </c>
      <c r="P51" s="40" t="s">
        <v>39</v>
      </c>
      <c r="Q51" s="1">
        <v>2000</v>
      </c>
      <c r="R51" s="39">
        <f t="shared" si="77"/>
        <v>0.30275999999999997</v>
      </c>
      <c r="S51" s="39">
        <f t="shared" si="78"/>
        <v>6.0551999999999995E-2</v>
      </c>
      <c r="T51" s="61">
        <f t="shared" si="79"/>
        <v>0.36331199999999997</v>
      </c>
    </row>
    <row r="52" spans="2:20" x14ac:dyDescent="0.25">
      <c r="B52" s="81"/>
      <c r="C52" s="69" t="s">
        <v>61</v>
      </c>
      <c r="D52" s="75">
        <v>6.3E-2</v>
      </c>
      <c r="E52" s="71">
        <v>0.13</v>
      </c>
      <c r="F52" s="75">
        <f t="shared" si="75"/>
        <v>5.4809999999999998E-2</v>
      </c>
      <c r="G52" s="72">
        <v>0.2</v>
      </c>
      <c r="H52" s="75">
        <f t="shared" si="76"/>
        <v>6.5771999999999997E-2</v>
      </c>
      <c r="I52" s="72">
        <v>0.01</v>
      </c>
      <c r="J52" s="72">
        <v>0.02</v>
      </c>
      <c r="K52" s="72">
        <v>0.04</v>
      </c>
      <c r="L52" s="72">
        <v>0.06</v>
      </c>
      <c r="M52" s="73" t="s">
        <v>63</v>
      </c>
      <c r="N52" s="73" t="s">
        <v>50</v>
      </c>
      <c r="O52" s="73" t="s">
        <v>64</v>
      </c>
      <c r="P52" s="73" t="s">
        <v>65</v>
      </c>
      <c r="Q52" s="74">
        <v>2000</v>
      </c>
      <c r="R52" s="75">
        <f t="shared" si="77"/>
        <v>6.5771999999999997E-2</v>
      </c>
      <c r="S52" s="70">
        <f t="shared" si="78"/>
        <v>1.31544E-2</v>
      </c>
      <c r="T52" s="75">
        <f t="shared" si="79"/>
        <v>7.8926399999999994E-2</v>
      </c>
    </row>
    <row r="53" spans="2:20" x14ac:dyDescent="0.25">
      <c r="B53" s="76" t="s">
        <v>47</v>
      </c>
      <c r="C53" s="44" t="s">
        <v>40</v>
      </c>
      <c r="D53" s="47">
        <v>0.16</v>
      </c>
      <c r="E53" s="46">
        <v>0.13</v>
      </c>
      <c r="F53" s="47">
        <f>D53-(D53*E53)</f>
        <v>0.13919999999999999</v>
      </c>
      <c r="G53" s="46">
        <v>0.2</v>
      </c>
      <c r="H53" s="47">
        <f>F53+(F53*G53)</f>
        <v>0.16703999999999999</v>
      </c>
      <c r="I53" s="46">
        <v>0.01</v>
      </c>
      <c r="J53" s="46">
        <v>0.02</v>
      </c>
      <c r="K53" s="46">
        <v>0.04</v>
      </c>
      <c r="L53" s="46">
        <v>0.06</v>
      </c>
      <c r="M53" s="48" t="s">
        <v>33</v>
      </c>
      <c r="N53" s="48" t="s">
        <v>34</v>
      </c>
      <c r="O53" s="48" t="s">
        <v>35</v>
      </c>
      <c r="P53" s="48" t="s">
        <v>53</v>
      </c>
      <c r="Q53" s="45">
        <v>4000</v>
      </c>
      <c r="R53" s="47">
        <f>F53+(F53*20%)</f>
        <v>0.16703999999999999</v>
      </c>
      <c r="S53" s="47">
        <f>R53*20/100</f>
        <v>3.3408E-2</v>
      </c>
      <c r="T53" s="62">
        <f>R53+S53</f>
        <v>0.20044799999999999</v>
      </c>
    </row>
    <row r="54" spans="2:20" x14ac:dyDescent="0.25">
      <c r="B54" s="77"/>
      <c r="C54" s="49" t="s">
        <v>41</v>
      </c>
      <c r="D54" s="47">
        <v>0.3</v>
      </c>
      <c r="E54" s="50">
        <v>0.13</v>
      </c>
      <c r="F54" s="47">
        <f t="shared" ref="F54:F56" si="80">D54-(D54*E54)</f>
        <v>0.26100000000000001</v>
      </c>
      <c r="G54" s="46">
        <v>0.2</v>
      </c>
      <c r="H54" s="47">
        <f t="shared" ref="H54:H56" si="81">F54+(F54*G54)</f>
        <v>0.31320000000000003</v>
      </c>
      <c r="I54" s="46">
        <v>0.01</v>
      </c>
      <c r="J54" s="46">
        <v>0.02</v>
      </c>
      <c r="K54" s="46">
        <v>0.04</v>
      </c>
      <c r="L54" s="46">
        <v>0.06</v>
      </c>
      <c r="M54" s="48" t="s">
        <v>54</v>
      </c>
      <c r="N54" s="48" t="s">
        <v>51</v>
      </c>
      <c r="O54" s="48" t="s">
        <v>55</v>
      </c>
      <c r="P54" s="48" t="s">
        <v>56</v>
      </c>
      <c r="Q54" s="45">
        <v>3000</v>
      </c>
      <c r="R54" s="47">
        <f t="shared" ref="R54:R56" si="82">F54+(F54*20%)</f>
        <v>0.31320000000000003</v>
      </c>
      <c r="S54" s="47">
        <f t="shared" ref="S54:S56" si="83">R54*20/100</f>
        <v>6.2640000000000015E-2</v>
      </c>
      <c r="T54" s="62">
        <f t="shared" ref="T54:T56" si="84">R54+S54</f>
        <v>0.37584000000000006</v>
      </c>
    </row>
    <row r="55" spans="2:20" ht="45" x14ac:dyDescent="0.25">
      <c r="B55" s="77"/>
      <c r="C55" s="49" t="s">
        <v>60</v>
      </c>
      <c r="D55" s="47">
        <v>0.32</v>
      </c>
      <c r="E55" s="50">
        <v>0.13</v>
      </c>
      <c r="F55" s="47">
        <f t="shared" si="80"/>
        <v>0.27839999999999998</v>
      </c>
      <c r="G55" s="46">
        <v>0.2</v>
      </c>
      <c r="H55" s="47">
        <f t="shared" si="81"/>
        <v>0.33407999999999999</v>
      </c>
      <c r="I55" s="46">
        <v>0.01</v>
      </c>
      <c r="J55" s="46">
        <v>0.02</v>
      </c>
      <c r="K55" s="46">
        <v>0.04</v>
      </c>
      <c r="L55" s="46">
        <v>0.06</v>
      </c>
      <c r="M55" s="48" t="s">
        <v>36</v>
      </c>
      <c r="N55" s="48" t="s">
        <v>37</v>
      </c>
      <c r="O55" s="48" t="s">
        <v>38</v>
      </c>
      <c r="P55" s="48" t="s">
        <v>39</v>
      </c>
      <c r="Q55" s="45">
        <v>2000</v>
      </c>
      <c r="R55" s="47">
        <f t="shared" si="82"/>
        <v>0.33407999999999999</v>
      </c>
      <c r="S55" s="47">
        <f t="shared" si="83"/>
        <v>6.6816E-2</v>
      </c>
      <c r="T55" s="62">
        <f t="shared" si="84"/>
        <v>0.40089599999999997</v>
      </c>
    </row>
    <row r="56" spans="2:20" x14ac:dyDescent="0.25">
      <c r="B56" s="78"/>
      <c r="C56" s="69" t="s">
        <v>61</v>
      </c>
      <c r="D56" s="75">
        <v>7.1999999999999995E-2</v>
      </c>
      <c r="E56" s="71">
        <v>0.13</v>
      </c>
      <c r="F56" s="75">
        <f t="shared" si="80"/>
        <v>6.2640000000000001E-2</v>
      </c>
      <c r="G56" s="72">
        <v>0.2</v>
      </c>
      <c r="H56" s="75">
        <f t="shared" si="81"/>
        <v>7.5167999999999999E-2</v>
      </c>
      <c r="I56" s="72">
        <v>0.01</v>
      </c>
      <c r="J56" s="72">
        <v>0.02</v>
      </c>
      <c r="K56" s="72">
        <v>0.04</v>
      </c>
      <c r="L56" s="72">
        <v>0.06</v>
      </c>
      <c r="M56" s="73" t="s">
        <v>63</v>
      </c>
      <c r="N56" s="73" t="s">
        <v>50</v>
      </c>
      <c r="O56" s="73" t="s">
        <v>64</v>
      </c>
      <c r="P56" s="73" t="s">
        <v>65</v>
      </c>
      <c r="Q56" s="74">
        <v>2000</v>
      </c>
      <c r="R56" s="75">
        <f t="shared" si="82"/>
        <v>7.5167999999999999E-2</v>
      </c>
      <c r="S56" s="70">
        <f t="shared" si="83"/>
        <v>1.5033600000000001E-2</v>
      </c>
      <c r="T56" s="75">
        <f t="shared" si="84"/>
        <v>9.0201599999999993E-2</v>
      </c>
    </row>
    <row r="57" spans="2:20" x14ac:dyDescent="0.25">
      <c r="B57" s="79" t="s">
        <v>43</v>
      </c>
      <c r="C57" s="41" t="s">
        <v>40</v>
      </c>
      <c r="D57" s="39">
        <v>0.14000000000000001</v>
      </c>
      <c r="E57" s="37">
        <v>0.13</v>
      </c>
      <c r="F57" s="39">
        <f>D57-(D57*E57)</f>
        <v>0.12180000000000002</v>
      </c>
      <c r="G57" s="37">
        <v>0.2</v>
      </c>
      <c r="H57" s="39">
        <f>F57+(F57*G57)</f>
        <v>0.14616000000000001</v>
      </c>
      <c r="I57" s="37">
        <v>0.01</v>
      </c>
      <c r="J57" s="37">
        <v>0.02</v>
      </c>
      <c r="K57" s="37">
        <v>0.04</v>
      </c>
      <c r="L57" s="37">
        <v>0.06</v>
      </c>
      <c r="M57" s="40" t="s">
        <v>33</v>
      </c>
      <c r="N57" s="40" t="s">
        <v>34</v>
      </c>
      <c r="O57" s="40" t="s">
        <v>35</v>
      </c>
      <c r="P57" s="40" t="s">
        <v>53</v>
      </c>
      <c r="Q57" s="1">
        <v>4000</v>
      </c>
      <c r="R57" s="39">
        <f>F57+(F57*20%)</f>
        <v>0.14616000000000001</v>
      </c>
      <c r="S57" s="39">
        <f>R57*20/100</f>
        <v>2.9232000000000005E-2</v>
      </c>
      <c r="T57" s="61">
        <f>R57+S57</f>
        <v>0.17539200000000002</v>
      </c>
    </row>
    <row r="58" spans="2:20" x14ac:dyDescent="0.25">
      <c r="B58" s="80"/>
      <c r="C58" s="42" t="s">
        <v>41</v>
      </c>
      <c r="D58" s="39">
        <v>0.27</v>
      </c>
      <c r="E58" s="38">
        <v>0.13</v>
      </c>
      <c r="F58" s="39">
        <f t="shared" ref="F58:F60" si="85">D58-(D58*E58)</f>
        <v>0.2349</v>
      </c>
      <c r="G58" s="37">
        <v>0.2</v>
      </c>
      <c r="H58" s="39">
        <f t="shared" ref="H58:H60" si="86">F58+(F58*G58)</f>
        <v>0.28188000000000002</v>
      </c>
      <c r="I58" s="37">
        <v>0.01</v>
      </c>
      <c r="J58" s="37">
        <v>0.02</v>
      </c>
      <c r="K58" s="37">
        <v>0.04</v>
      </c>
      <c r="L58" s="37">
        <v>0.06</v>
      </c>
      <c r="M58" s="40" t="s">
        <v>54</v>
      </c>
      <c r="N58" s="40" t="s">
        <v>51</v>
      </c>
      <c r="O58" s="40" t="s">
        <v>55</v>
      </c>
      <c r="P58" s="40" t="s">
        <v>56</v>
      </c>
      <c r="Q58" s="1">
        <v>3000</v>
      </c>
      <c r="R58" s="39">
        <f t="shared" ref="R58:R60" si="87">F58+(F58*20%)</f>
        <v>0.28188000000000002</v>
      </c>
      <c r="S58" s="39">
        <f t="shared" ref="S58:S60" si="88">R58*20/100</f>
        <v>5.6376000000000009E-2</v>
      </c>
      <c r="T58" s="61">
        <f t="shared" ref="T58:T60" si="89">R58+S58</f>
        <v>0.338256</v>
      </c>
    </row>
    <row r="59" spans="2:20" ht="45" x14ac:dyDescent="0.25">
      <c r="B59" s="80"/>
      <c r="C59" s="42" t="s">
        <v>60</v>
      </c>
      <c r="D59" s="39">
        <v>0.28999999999999998</v>
      </c>
      <c r="E59" s="38">
        <v>0.13</v>
      </c>
      <c r="F59" s="39">
        <f t="shared" si="85"/>
        <v>0.25229999999999997</v>
      </c>
      <c r="G59" s="37">
        <v>0.2</v>
      </c>
      <c r="H59" s="39">
        <f t="shared" si="86"/>
        <v>0.30275999999999997</v>
      </c>
      <c r="I59" s="37">
        <v>0.01</v>
      </c>
      <c r="J59" s="37">
        <v>0.02</v>
      </c>
      <c r="K59" s="37">
        <v>0.04</v>
      </c>
      <c r="L59" s="37">
        <v>0.06</v>
      </c>
      <c r="M59" s="40" t="s">
        <v>36</v>
      </c>
      <c r="N59" s="40" t="s">
        <v>37</v>
      </c>
      <c r="O59" s="40" t="s">
        <v>38</v>
      </c>
      <c r="P59" s="40" t="s">
        <v>39</v>
      </c>
      <c r="Q59" s="1">
        <v>2000</v>
      </c>
      <c r="R59" s="39">
        <f t="shared" si="87"/>
        <v>0.30275999999999997</v>
      </c>
      <c r="S59" s="39">
        <f t="shared" si="88"/>
        <v>6.0551999999999995E-2</v>
      </c>
      <c r="T59" s="61">
        <f t="shared" si="89"/>
        <v>0.36331199999999997</v>
      </c>
    </row>
    <row r="60" spans="2:20" x14ac:dyDescent="0.25">
      <c r="B60" s="81"/>
      <c r="C60" s="69" t="s">
        <v>61</v>
      </c>
      <c r="D60" s="75">
        <v>6.3E-2</v>
      </c>
      <c r="E60" s="71">
        <v>0.13</v>
      </c>
      <c r="F60" s="75">
        <f t="shared" si="85"/>
        <v>5.4809999999999998E-2</v>
      </c>
      <c r="G60" s="72">
        <v>0.2</v>
      </c>
      <c r="H60" s="75">
        <f t="shared" si="86"/>
        <v>6.5771999999999997E-2</v>
      </c>
      <c r="I60" s="72">
        <v>0.01</v>
      </c>
      <c r="J60" s="72">
        <v>0.02</v>
      </c>
      <c r="K60" s="72">
        <v>0.04</v>
      </c>
      <c r="L60" s="72">
        <v>0.06</v>
      </c>
      <c r="M60" s="73" t="s">
        <v>63</v>
      </c>
      <c r="N60" s="73" t="s">
        <v>50</v>
      </c>
      <c r="O60" s="73" t="s">
        <v>64</v>
      </c>
      <c r="P60" s="73" t="s">
        <v>65</v>
      </c>
      <c r="Q60" s="74">
        <v>2000</v>
      </c>
      <c r="R60" s="75">
        <f t="shared" si="87"/>
        <v>6.5771999999999997E-2</v>
      </c>
      <c r="S60" s="70">
        <f t="shared" si="88"/>
        <v>1.31544E-2</v>
      </c>
      <c r="T60" s="75">
        <f t="shared" si="89"/>
        <v>7.8926399999999994E-2</v>
      </c>
    </row>
    <row r="61" spans="2:20" x14ac:dyDescent="0.25">
      <c r="B61" s="76" t="s">
        <v>42</v>
      </c>
      <c r="C61" s="44" t="s">
        <v>40</v>
      </c>
      <c r="D61" s="47">
        <v>0.22</v>
      </c>
      <c r="E61" s="46">
        <v>0.13</v>
      </c>
      <c r="F61" s="47">
        <f>D61-(D61*E61)</f>
        <v>0.19140000000000001</v>
      </c>
      <c r="G61" s="46">
        <v>0.2</v>
      </c>
      <c r="H61" s="47">
        <f>F61+(F61*G61)</f>
        <v>0.22968000000000002</v>
      </c>
      <c r="I61" s="46">
        <v>0.01</v>
      </c>
      <c r="J61" s="46">
        <v>0.02</v>
      </c>
      <c r="K61" s="46">
        <v>0.04</v>
      </c>
      <c r="L61" s="46">
        <v>0.06</v>
      </c>
      <c r="M61" s="48" t="s">
        <v>33</v>
      </c>
      <c r="N61" s="48" t="s">
        <v>34</v>
      </c>
      <c r="O61" s="48" t="s">
        <v>35</v>
      </c>
      <c r="P61" s="48" t="s">
        <v>53</v>
      </c>
      <c r="Q61" s="45">
        <v>4000</v>
      </c>
      <c r="R61" s="47">
        <f>F61+(F61*20%)</f>
        <v>0.22968000000000002</v>
      </c>
      <c r="S61" s="47">
        <f>R61*20/100</f>
        <v>4.5936000000000005E-2</v>
      </c>
      <c r="T61" s="62">
        <f>R61+S61</f>
        <v>0.27561600000000003</v>
      </c>
    </row>
    <row r="62" spans="2:20" x14ac:dyDescent="0.25">
      <c r="B62" s="77"/>
      <c r="C62" s="49" t="s">
        <v>41</v>
      </c>
      <c r="D62" s="47">
        <v>0.42</v>
      </c>
      <c r="E62" s="50">
        <v>0.13</v>
      </c>
      <c r="F62" s="47">
        <f t="shared" ref="F62:F64" si="90">D62-(D62*E62)</f>
        <v>0.3654</v>
      </c>
      <c r="G62" s="46">
        <v>0.2</v>
      </c>
      <c r="H62" s="47">
        <f t="shared" ref="H62:H64" si="91">F62+(F62*G62)</f>
        <v>0.43847999999999998</v>
      </c>
      <c r="I62" s="46">
        <v>0.01</v>
      </c>
      <c r="J62" s="46">
        <v>0.02</v>
      </c>
      <c r="K62" s="46">
        <v>0.04</v>
      </c>
      <c r="L62" s="46">
        <v>0.06</v>
      </c>
      <c r="M62" s="48" t="s">
        <v>54</v>
      </c>
      <c r="N62" s="48" t="s">
        <v>51</v>
      </c>
      <c r="O62" s="48" t="s">
        <v>55</v>
      </c>
      <c r="P62" s="48" t="s">
        <v>56</v>
      </c>
      <c r="Q62" s="45">
        <v>3000</v>
      </c>
      <c r="R62" s="47">
        <f t="shared" ref="R62:R64" si="92">F62+(F62*20%)</f>
        <v>0.43847999999999998</v>
      </c>
      <c r="S62" s="47">
        <f t="shared" ref="S62:S64" si="93">R62*20/100</f>
        <v>8.769600000000001E-2</v>
      </c>
      <c r="T62" s="62">
        <f t="shared" ref="T62:T64" si="94">R62+S62</f>
        <v>0.52617599999999998</v>
      </c>
    </row>
    <row r="63" spans="2:20" ht="45" x14ac:dyDescent="0.25">
      <c r="B63" s="77"/>
      <c r="C63" s="49" t="s">
        <v>60</v>
      </c>
      <c r="D63" s="47">
        <v>0.44</v>
      </c>
      <c r="E63" s="50">
        <v>0.13</v>
      </c>
      <c r="F63" s="47">
        <f t="shared" si="90"/>
        <v>0.38280000000000003</v>
      </c>
      <c r="G63" s="46">
        <v>0.2</v>
      </c>
      <c r="H63" s="47">
        <f t="shared" si="91"/>
        <v>0.45936000000000005</v>
      </c>
      <c r="I63" s="46">
        <v>0.01</v>
      </c>
      <c r="J63" s="46">
        <v>0.02</v>
      </c>
      <c r="K63" s="46">
        <v>0.04</v>
      </c>
      <c r="L63" s="46">
        <v>0.06</v>
      </c>
      <c r="M63" s="48" t="s">
        <v>36</v>
      </c>
      <c r="N63" s="48" t="s">
        <v>37</v>
      </c>
      <c r="O63" s="48" t="s">
        <v>38</v>
      </c>
      <c r="P63" s="48" t="s">
        <v>39</v>
      </c>
      <c r="Q63" s="45">
        <v>2000</v>
      </c>
      <c r="R63" s="47">
        <f t="shared" si="92"/>
        <v>0.45936000000000005</v>
      </c>
      <c r="S63" s="47">
        <f t="shared" si="93"/>
        <v>9.1872000000000009E-2</v>
      </c>
      <c r="T63" s="62">
        <f t="shared" si="94"/>
        <v>0.55123200000000006</v>
      </c>
    </row>
    <row r="64" spans="2:20" x14ac:dyDescent="0.25">
      <c r="B64" s="78"/>
      <c r="C64" s="69" t="s">
        <v>61</v>
      </c>
      <c r="D64" s="75">
        <v>9.9000000000000005E-2</v>
      </c>
      <c r="E64" s="71">
        <v>0.13</v>
      </c>
      <c r="F64" s="75">
        <f t="shared" si="90"/>
        <v>8.6129999999999998E-2</v>
      </c>
      <c r="G64" s="72">
        <v>0.2</v>
      </c>
      <c r="H64" s="75">
        <f t="shared" si="91"/>
        <v>0.103356</v>
      </c>
      <c r="I64" s="72">
        <v>0.01</v>
      </c>
      <c r="J64" s="72">
        <v>0.02</v>
      </c>
      <c r="K64" s="72">
        <v>0.04</v>
      </c>
      <c r="L64" s="72">
        <v>0.06</v>
      </c>
      <c r="M64" s="73" t="s">
        <v>63</v>
      </c>
      <c r="N64" s="73" t="s">
        <v>50</v>
      </c>
      <c r="O64" s="73" t="s">
        <v>64</v>
      </c>
      <c r="P64" s="73" t="s">
        <v>65</v>
      </c>
      <c r="Q64" s="74">
        <v>2000</v>
      </c>
      <c r="R64" s="75">
        <f t="shared" si="92"/>
        <v>0.103356</v>
      </c>
      <c r="S64" s="70">
        <f t="shared" si="93"/>
        <v>2.0671200000000001E-2</v>
      </c>
      <c r="T64" s="75">
        <f t="shared" si="94"/>
        <v>0.1240272</v>
      </c>
    </row>
    <row r="65" spans="2:20" x14ac:dyDescent="0.25">
      <c r="B65" s="79" t="s">
        <v>45</v>
      </c>
      <c r="C65" s="41" t="s">
        <v>40</v>
      </c>
      <c r="D65" s="60">
        <v>0.22</v>
      </c>
      <c r="E65" s="37">
        <v>0.13</v>
      </c>
      <c r="F65" s="39">
        <f>D65-(D65*E65)</f>
        <v>0.19140000000000001</v>
      </c>
      <c r="G65" s="37">
        <v>0.2</v>
      </c>
      <c r="H65" s="39">
        <f>F65+(F65*G65)</f>
        <v>0.22968000000000002</v>
      </c>
      <c r="I65" s="37">
        <v>0.01</v>
      </c>
      <c r="J65" s="37">
        <v>0.02</v>
      </c>
      <c r="K65" s="37">
        <v>0.04</v>
      </c>
      <c r="L65" s="37">
        <v>0.06</v>
      </c>
      <c r="M65" s="40" t="s">
        <v>33</v>
      </c>
      <c r="N65" s="40" t="s">
        <v>34</v>
      </c>
      <c r="O65" s="40" t="s">
        <v>35</v>
      </c>
      <c r="P65" s="40" t="s">
        <v>53</v>
      </c>
      <c r="Q65" s="1">
        <v>4000</v>
      </c>
      <c r="R65" s="39">
        <f>F65+(F65*20%)</f>
        <v>0.22968000000000002</v>
      </c>
      <c r="S65" s="39">
        <f>R65*20/100</f>
        <v>4.5936000000000005E-2</v>
      </c>
      <c r="T65" s="61">
        <f>R65+S65</f>
        <v>0.27561600000000003</v>
      </c>
    </row>
    <row r="66" spans="2:20" x14ac:dyDescent="0.25">
      <c r="B66" s="82"/>
      <c r="C66" s="42" t="s">
        <v>41</v>
      </c>
      <c r="D66" s="39">
        <v>0.42</v>
      </c>
      <c r="E66" s="38">
        <v>0.13</v>
      </c>
      <c r="F66" s="39">
        <f t="shared" ref="F66:F68" si="95">D66-(D66*E66)</f>
        <v>0.3654</v>
      </c>
      <c r="G66" s="37">
        <v>0.2</v>
      </c>
      <c r="H66" s="39">
        <f t="shared" ref="H66:H68" si="96">F66+(F66*G66)</f>
        <v>0.43847999999999998</v>
      </c>
      <c r="I66" s="37">
        <v>0.01</v>
      </c>
      <c r="J66" s="37">
        <v>0.02</v>
      </c>
      <c r="K66" s="37">
        <v>0.04</v>
      </c>
      <c r="L66" s="37">
        <v>0.06</v>
      </c>
      <c r="M66" s="40" t="s">
        <v>54</v>
      </c>
      <c r="N66" s="40" t="s">
        <v>51</v>
      </c>
      <c r="O66" s="40" t="s">
        <v>55</v>
      </c>
      <c r="P66" s="40" t="s">
        <v>56</v>
      </c>
      <c r="Q66" s="1">
        <v>3000</v>
      </c>
      <c r="R66" s="39">
        <f t="shared" ref="R66:R68" si="97">F66+(F66*20%)</f>
        <v>0.43847999999999998</v>
      </c>
      <c r="S66" s="39">
        <f t="shared" ref="S66:S68" si="98">R66*20/100</f>
        <v>8.769600000000001E-2</v>
      </c>
      <c r="T66" s="61">
        <f t="shared" ref="T66:T68" si="99">R66+S66</f>
        <v>0.52617599999999998</v>
      </c>
    </row>
    <row r="67" spans="2:20" ht="45" x14ac:dyDescent="0.25">
      <c r="B67" s="82"/>
      <c r="C67" s="42" t="s">
        <v>60</v>
      </c>
      <c r="D67" s="39">
        <v>0.44</v>
      </c>
      <c r="E67" s="38">
        <v>0.13</v>
      </c>
      <c r="F67" s="39">
        <f t="shared" si="95"/>
        <v>0.38280000000000003</v>
      </c>
      <c r="G67" s="37">
        <v>0.2</v>
      </c>
      <c r="H67" s="39">
        <f t="shared" si="96"/>
        <v>0.45936000000000005</v>
      </c>
      <c r="I67" s="37">
        <v>0.01</v>
      </c>
      <c r="J67" s="37">
        <v>0.02</v>
      </c>
      <c r="K67" s="37">
        <v>0.04</v>
      </c>
      <c r="L67" s="37">
        <v>0.06</v>
      </c>
      <c r="M67" s="40" t="s">
        <v>36</v>
      </c>
      <c r="N67" s="40" t="s">
        <v>37</v>
      </c>
      <c r="O67" s="40" t="s">
        <v>38</v>
      </c>
      <c r="P67" s="40" t="s">
        <v>39</v>
      </c>
      <c r="Q67" s="1">
        <v>2000</v>
      </c>
      <c r="R67" s="39">
        <f t="shared" si="97"/>
        <v>0.45936000000000005</v>
      </c>
      <c r="S67" s="39">
        <f t="shared" si="98"/>
        <v>9.1872000000000009E-2</v>
      </c>
      <c r="T67" s="61">
        <f t="shared" si="99"/>
        <v>0.55123200000000006</v>
      </c>
    </row>
    <row r="68" spans="2:20" x14ac:dyDescent="0.25">
      <c r="B68" s="83"/>
      <c r="C68" s="69" t="s">
        <v>61</v>
      </c>
      <c r="D68" s="75">
        <v>9.9000000000000005E-2</v>
      </c>
      <c r="E68" s="71">
        <v>0.13</v>
      </c>
      <c r="F68" s="75">
        <f t="shared" si="95"/>
        <v>8.6129999999999998E-2</v>
      </c>
      <c r="G68" s="72">
        <v>0.2</v>
      </c>
      <c r="H68" s="75">
        <f t="shared" si="96"/>
        <v>0.103356</v>
      </c>
      <c r="I68" s="72">
        <v>0.01</v>
      </c>
      <c r="J68" s="72">
        <v>0.02</v>
      </c>
      <c r="K68" s="72">
        <v>0.04</v>
      </c>
      <c r="L68" s="72">
        <v>0.06</v>
      </c>
      <c r="M68" s="73" t="s">
        <v>63</v>
      </c>
      <c r="N68" s="73" t="s">
        <v>50</v>
      </c>
      <c r="O68" s="73" t="s">
        <v>64</v>
      </c>
      <c r="P68" s="73" t="s">
        <v>65</v>
      </c>
      <c r="Q68" s="74">
        <v>2000</v>
      </c>
      <c r="R68" s="75">
        <f t="shared" si="97"/>
        <v>0.103356</v>
      </c>
      <c r="S68" s="70">
        <f t="shared" si="98"/>
        <v>2.0671200000000001E-2</v>
      </c>
      <c r="T68" s="75">
        <f t="shared" si="99"/>
        <v>0.1240272</v>
      </c>
    </row>
    <row r="69" spans="2:20" x14ac:dyDescent="0.25">
      <c r="B69" s="57" t="s">
        <v>58</v>
      </c>
      <c r="C69" s="52"/>
      <c r="D69" s="5"/>
      <c r="E69" s="53"/>
      <c r="F69" s="54"/>
      <c r="G69" s="53"/>
      <c r="H69" s="54"/>
      <c r="I69" s="53"/>
      <c r="J69" s="53"/>
      <c r="K69" s="53"/>
      <c r="L69" s="53"/>
      <c r="M69" s="55"/>
      <c r="N69" s="55"/>
      <c r="O69" s="55"/>
      <c r="P69" s="55"/>
      <c r="Q69" s="5"/>
      <c r="R69" s="5"/>
      <c r="S69" s="5"/>
      <c r="T69" s="5"/>
    </row>
    <row r="70" spans="2:20" x14ac:dyDescent="0.25">
      <c r="B70" s="4"/>
      <c r="C70" s="4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  <row r="71" spans="2:20" ht="16.5" thickTop="1" thickBot="1" x14ac:dyDescent="0.3">
      <c r="B71" s="22" t="s">
        <v>15</v>
      </c>
      <c r="C71" s="31"/>
      <c r="D71" s="32"/>
      <c r="E71" s="23"/>
      <c r="F71" s="23"/>
      <c r="G71" s="23"/>
      <c r="H71" s="23"/>
    </row>
    <row r="72" spans="2:20" ht="44.25" customHeight="1" thickTop="1" x14ac:dyDescent="0.25">
      <c r="B72" s="33" t="s">
        <v>21</v>
      </c>
      <c r="C72" s="29"/>
      <c r="D72" s="30" t="s">
        <v>22</v>
      </c>
      <c r="E72" s="30" t="s">
        <v>2</v>
      </c>
      <c r="F72" s="30" t="s">
        <v>23</v>
      </c>
      <c r="G72" s="18" t="s">
        <v>4</v>
      </c>
      <c r="H72" s="18" t="s">
        <v>24</v>
      </c>
    </row>
    <row r="73" spans="2:20" ht="90.75" thickBot="1" x14ac:dyDescent="0.3">
      <c r="B73" s="51" t="s">
        <v>59</v>
      </c>
      <c r="C73" s="51" t="s">
        <v>48</v>
      </c>
      <c r="D73" s="68">
        <v>0</v>
      </c>
      <c r="E73" s="68">
        <v>0</v>
      </c>
      <c r="F73" s="68">
        <v>0</v>
      </c>
      <c r="G73" s="68">
        <v>0</v>
      </c>
      <c r="H73" s="68">
        <v>0</v>
      </c>
    </row>
    <row r="74" spans="2:20" ht="16.5" thickTop="1" thickBot="1" x14ac:dyDescent="0.3"/>
    <row r="75" spans="2:20" ht="16.5" thickTop="1" thickBot="1" x14ac:dyDescent="0.3">
      <c r="B75" s="22" t="s">
        <v>15</v>
      </c>
      <c r="C75" s="31"/>
      <c r="D75" s="32"/>
      <c r="E75" s="23"/>
      <c r="F75" s="23"/>
      <c r="G75" s="23"/>
      <c r="H75" s="23"/>
      <c r="I75" s="24"/>
      <c r="J75" s="23"/>
      <c r="K75" s="23"/>
      <c r="L75" s="23"/>
      <c r="M75" s="25"/>
      <c r="N75" s="25"/>
      <c r="O75" s="25"/>
      <c r="P75" s="25"/>
      <c r="Q75" s="63"/>
      <c r="R75" s="63"/>
      <c r="S75" s="63"/>
      <c r="T75" s="64"/>
    </row>
    <row r="76" spans="2:20" ht="15.75" thickTop="1" x14ac:dyDescent="0.25">
      <c r="B76" s="17" t="s">
        <v>9</v>
      </c>
      <c r="C76" s="29"/>
      <c r="D76" s="30"/>
      <c r="E76" s="18"/>
      <c r="F76" s="18"/>
      <c r="G76" s="18"/>
      <c r="H76" s="18"/>
      <c r="I76" s="19"/>
      <c r="J76" s="18"/>
      <c r="K76" s="18"/>
      <c r="L76" s="18"/>
      <c r="M76" s="20"/>
      <c r="N76" s="20"/>
      <c r="O76" s="20"/>
      <c r="P76" s="20"/>
      <c r="Q76" s="63"/>
      <c r="R76" s="63"/>
      <c r="S76" s="63"/>
      <c r="T76" s="64"/>
    </row>
    <row r="77" spans="2:20" ht="53.45" customHeight="1" x14ac:dyDescent="0.25">
      <c r="B77" s="59" t="s">
        <v>31</v>
      </c>
      <c r="C77" s="58" t="s">
        <v>49</v>
      </c>
      <c r="D77" s="1">
        <v>0.17</v>
      </c>
      <c r="E77" s="37">
        <v>0.13</v>
      </c>
      <c r="F77" s="39">
        <f>D77-(D77*E77)</f>
        <v>0.1479</v>
      </c>
      <c r="G77" s="37">
        <v>0.2</v>
      </c>
      <c r="H77" s="39">
        <f>F77+(F77*G77)</f>
        <v>0.17748</v>
      </c>
      <c r="I77" s="37">
        <v>0.01</v>
      </c>
      <c r="J77" s="37">
        <v>0.02</v>
      </c>
      <c r="K77" s="37">
        <v>0.04</v>
      </c>
      <c r="L77" s="37">
        <v>0.06</v>
      </c>
      <c r="M77" s="40" t="s">
        <v>50</v>
      </c>
      <c r="N77" s="40" t="s">
        <v>51</v>
      </c>
      <c r="O77" s="40" t="s">
        <v>55</v>
      </c>
      <c r="P77" s="40" t="s">
        <v>57</v>
      </c>
      <c r="Q77" s="65"/>
      <c r="R77" s="65"/>
      <c r="S77" s="65"/>
      <c r="T77" s="66"/>
    </row>
    <row r="78" spans="2:20" ht="45" x14ac:dyDescent="0.25">
      <c r="B78" s="59" t="s">
        <v>44</v>
      </c>
      <c r="C78" s="58" t="s">
        <v>49</v>
      </c>
      <c r="D78" s="1">
        <v>0.17</v>
      </c>
      <c r="E78" s="37">
        <v>0.13</v>
      </c>
      <c r="F78" s="39">
        <f t="shared" ref="F78:F82" si="100">D78-(D78*E78)</f>
        <v>0.1479</v>
      </c>
      <c r="G78" s="37">
        <v>0.2</v>
      </c>
      <c r="H78" s="39">
        <f t="shared" ref="H78:H82" si="101">F78+(F78*G78)</f>
        <v>0.17748</v>
      </c>
      <c r="I78" s="37">
        <v>0.01</v>
      </c>
      <c r="J78" s="37">
        <v>0.02</v>
      </c>
      <c r="K78" s="37">
        <v>0.04</v>
      </c>
      <c r="L78" s="37">
        <v>0.06</v>
      </c>
      <c r="M78" s="40" t="s">
        <v>50</v>
      </c>
      <c r="N78" s="40" t="s">
        <v>51</v>
      </c>
      <c r="O78" s="40" t="s">
        <v>55</v>
      </c>
      <c r="P78" s="40" t="s">
        <v>57</v>
      </c>
      <c r="Q78" s="65"/>
      <c r="R78" s="65"/>
      <c r="S78" s="65"/>
      <c r="T78" s="66"/>
    </row>
    <row r="79" spans="2:20" ht="45" x14ac:dyDescent="0.25">
      <c r="B79" s="59" t="s">
        <v>46</v>
      </c>
      <c r="C79" s="58" t="s">
        <v>49</v>
      </c>
      <c r="D79" s="1">
        <v>0.16</v>
      </c>
      <c r="E79" s="37">
        <v>0.13</v>
      </c>
      <c r="F79" s="39">
        <f t="shared" si="100"/>
        <v>0.13919999999999999</v>
      </c>
      <c r="G79" s="37">
        <v>0.2</v>
      </c>
      <c r="H79" s="39">
        <f t="shared" si="101"/>
        <v>0.16703999999999999</v>
      </c>
      <c r="I79" s="37">
        <v>0.01</v>
      </c>
      <c r="J79" s="37">
        <v>0.02</v>
      </c>
      <c r="K79" s="37">
        <v>0.04</v>
      </c>
      <c r="L79" s="37">
        <v>0.06</v>
      </c>
      <c r="M79" s="40" t="s">
        <v>50</v>
      </c>
      <c r="N79" s="40" t="s">
        <v>51</v>
      </c>
      <c r="O79" s="40" t="s">
        <v>55</v>
      </c>
      <c r="P79" s="40" t="s">
        <v>57</v>
      </c>
      <c r="Q79" s="65"/>
      <c r="R79" s="65"/>
      <c r="S79" s="65"/>
      <c r="T79" s="66"/>
    </row>
    <row r="80" spans="2:20" ht="45" x14ac:dyDescent="0.25">
      <c r="B80" s="43" t="s">
        <v>47</v>
      </c>
      <c r="C80" s="58" t="s">
        <v>49</v>
      </c>
      <c r="D80" s="1">
        <v>0.18</v>
      </c>
      <c r="E80" s="37">
        <v>0.13</v>
      </c>
      <c r="F80" s="39">
        <f t="shared" si="100"/>
        <v>0.15659999999999999</v>
      </c>
      <c r="G80" s="37">
        <v>0.2</v>
      </c>
      <c r="H80" s="39">
        <f t="shared" si="101"/>
        <v>0.18791999999999998</v>
      </c>
      <c r="I80" s="37">
        <v>0.01</v>
      </c>
      <c r="J80" s="37">
        <v>0.02</v>
      </c>
      <c r="K80" s="37">
        <v>0.04</v>
      </c>
      <c r="L80" s="37">
        <v>0.06</v>
      </c>
      <c r="M80" s="40" t="s">
        <v>50</v>
      </c>
      <c r="N80" s="40" t="s">
        <v>51</v>
      </c>
      <c r="O80" s="40" t="s">
        <v>55</v>
      </c>
      <c r="P80" s="40" t="s">
        <v>57</v>
      </c>
      <c r="Q80" s="65"/>
      <c r="R80" s="65"/>
      <c r="S80" s="65"/>
      <c r="T80" s="66"/>
    </row>
    <row r="81" spans="2:20" ht="45" x14ac:dyDescent="0.25">
      <c r="B81" s="59" t="s">
        <v>43</v>
      </c>
      <c r="C81" s="58" t="s">
        <v>49</v>
      </c>
      <c r="D81" s="1">
        <v>0.16</v>
      </c>
      <c r="E81" s="37">
        <v>0.13</v>
      </c>
      <c r="F81" s="39">
        <f t="shared" si="100"/>
        <v>0.13919999999999999</v>
      </c>
      <c r="G81" s="37">
        <v>0.2</v>
      </c>
      <c r="H81" s="39">
        <f t="shared" si="101"/>
        <v>0.16703999999999999</v>
      </c>
      <c r="I81" s="37">
        <v>0.01</v>
      </c>
      <c r="J81" s="37">
        <v>0.02</v>
      </c>
      <c r="K81" s="37">
        <v>0.04</v>
      </c>
      <c r="L81" s="37">
        <v>0.06</v>
      </c>
      <c r="M81" s="40" t="s">
        <v>50</v>
      </c>
      <c r="N81" s="40" t="s">
        <v>51</v>
      </c>
      <c r="O81" s="40" t="s">
        <v>55</v>
      </c>
      <c r="P81" s="40" t="s">
        <v>57</v>
      </c>
      <c r="Q81" s="65"/>
      <c r="R81" s="65"/>
      <c r="S81" s="65"/>
      <c r="T81" s="66"/>
    </row>
    <row r="82" spans="2:20" ht="45" x14ac:dyDescent="0.25">
      <c r="B82" s="59" t="s">
        <v>42</v>
      </c>
      <c r="C82" s="58" t="s">
        <v>49</v>
      </c>
      <c r="D82" s="1">
        <v>0.25</v>
      </c>
      <c r="E82" s="37">
        <v>0.13</v>
      </c>
      <c r="F82" s="39">
        <f t="shared" si="100"/>
        <v>0.2175</v>
      </c>
      <c r="G82" s="37">
        <v>0.2</v>
      </c>
      <c r="H82" s="39">
        <f t="shared" si="101"/>
        <v>0.26100000000000001</v>
      </c>
      <c r="I82" s="37">
        <v>0.01</v>
      </c>
      <c r="J82" s="37">
        <v>0.02</v>
      </c>
      <c r="K82" s="37">
        <v>0.04</v>
      </c>
      <c r="L82" s="37">
        <v>0.06</v>
      </c>
      <c r="M82" s="40" t="s">
        <v>50</v>
      </c>
      <c r="N82" s="40" t="s">
        <v>51</v>
      </c>
      <c r="O82" s="40" t="s">
        <v>55</v>
      </c>
      <c r="P82" s="40" t="s">
        <v>57</v>
      </c>
      <c r="Q82" s="65"/>
      <c r="R82" s="65"/>
      <c r="S82" s="65"/>
      <c r="T82" s="66"/>
    </row>
    <row r="83" spans="2:20" ht="45" x14ac:dyDescent="0.25">
      <c r="B83" s="59" t="s">
        <v>45</v>
      </c>
      <c r="C83" s="58" t="s">
        <v>49</v>
      </c>
      <c r="D83" s="1">
        <v>0.25</v>
      </c>
      <c r="E83" s="37">
        <v>0.13</v>
      </c>
      <c r="F83" s="39">
        <f t="shared" ref="F83" si="102">D83-(D83*E83)</f>
        <v>0.2175</v>
      </c>
      <c r="G83" s="37">
        <v>0.2</v>
      </c>
      <c r="H83" s="39">
        <f t="shared" ref="H83" si="103">F83+(F83*G83)</f>
        <v>0.26100000000000001</v>
      </c>
      <c r="I83" s="37">
        <v>0.01</v>
      </c>
      <c r="J83" s="37">
        <v>0.02</v>
      </c>
      <c r="K83" s="37">
        <v>0.04</v>
      </c>
      <c r="L83" s="37">
        <v>0.06</v>
      </c>
      <c r="M83" s="40" t="s">
        <v>50</v>
      </c>
      <c r="N83" s="40" t="s">
        <v>51</v>
      </c>
      <c r="O83" s="40" t="s">
        <v>55</v>
      </c>
      <c r="P83" s="40" t="s">
        <v>57</v>
      </c>
      <c r="Q83" s="65"/>
      <c r="R83" s="65"/>
      <c r="S83" s="65"/>
      <c r="T83" s="66"/>
    </row>
  </sheetData>
  <mergeCells count="28">
    <mergeCell ref="M6:O6"/>
    <mergeCell ref="Q6:T6"/>
    <mergeCell ref="D5:T5"/>
    <mergeCell ref="B5:B7"/>
    <mergeCell ref="D6:D7"/>
    <mergeCell ref="G6:G7"/>
    <mergeCell ref="H6:H7"/>
    <mergeCell ref="I6:I7"/>
    <mergeCell ref="J6:J7"/>
    <mergeCell ref="K6:K7"/>
    <mergeCell ref="L6:L7"/>
    <mergeCell ref="E6:E7"/>
    <mergeCell ref="F6:F7"/>
    <mergeCell ref="C6:C7"/>
    <mergeCell ref="B53:B56"/>
    <mergeCell ref="B57:B60"/>
    <mergeCell ref="B61:B64"/>
    <mergeCell ref="B65:B68"/>
    <mergeCell ref="B9:B12"/>
    <mergeCell ref="B13:B16"/>
    <mergeCell ref="B17:B20"/>
    <mergeCell ref="B21:B24"/>
    <mergeCell ref="B25:B28"/>
    <mergeCell ref="B29:B32"/>
    <mergeCell ref="B33:B36"/>
    <mergeCell ref="B41:B44"/>
    <mergeCell ref="B45:B48"/>
    <mergeCell ref="B49:B52"/>
  </mergeCells>
  <pageMargins left="0.7" right="0.7" top="1.135" bottom="0.75" header="0.3" footer="0.3"/>
  <pageSetup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BPU Traduction Lot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fouris</dc:creator>
  <cp:lastModifiedBy>LANAUD Lea</cp:lastModifiedBy>
  <cp:lastPrinted>2023-03-15T10:13:26Z</cp:lastPrinted>
  <dcterms:created xsi:type="dcterms:W3CDTF">2017-03-21T09:50:39Z</dcterms:created>
  <dcterms:modified xsi:type="dcterms:W3CDTF">2023-08-03T07:07:30Z</dcterms:modified>
</cp:coreProperties>
</file>